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Volumes/STORIGE/shramba/3_project/2024/175_PZI_Celovška-287-LJ_Gospodar/PZI/"/>
    </mc:Choice>
  </mc:AlternateContent>
  <xr:revisionPtr revIDLastSave="0" documentId="13_ncr:1_{6A548F32-DB55-F447-9635-C78FAACA07E9}" xr6:coauthVersionLast="47" xr6:coauthVersionMax="47" xr10:uidLastSave="{00000000-0000-0000-0000-000000000000}"/>
  <bookViews>
    <workbookView xWindow="6720" yWindow="1240" windowWidth="21580" windowHeight="22180" tabRatio="818" xr2:uid="{00000000-000D-0000-FFFF-FFFF00000000}"/>
  </bookViews>
  <sheets>
    <sheet name="prva" sheetId="1" r:id="rId1"/>
    <sheet name="rekapitulacija" sheetId="2" r:id="rId2"/>
    <sheet name="splošno" sheetId="3" r:id="rId3"/>
    <sheet name="pripravljalna dela" sheetId="24" r:id="rId4"/>
    <sheet name="RAVNA STREHA" sheetId="5" r:id="rId5"/>
  </sheets>
  <definedNames>
    <definedName name="_xlnm.Print_Area" localSheetId="2">splošno!$A$1:$F$101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2" i="5" l="1"/>
  <c r="D151" i="5"/>
  <c r="F151" i="5" s="1"/>
  <c r="D119" i="5"/>
  <c r="D62" i="5"/>
  <c r="D68" i="5" s="1"/>
  <c r="F68" i="5" s="1"/>
  <c r="D16" i="5"/>
  <c r="D35" i="5"/>
  <c r="F35" i="5" s="1"/>
  <c r="F38" i="5"/>
  <c r="D69" i="5"/>
  <c r="D72" i="5" l="1"/>
  <c r="F72" i="5" s="1"/>
  <c r="D61" i="5"/>
  <c r="D83" i="5" s="1"/>
  <c r="D107" i="5" s="1"/>
  <c r="D103" i="5" s="1"/>
  <c r="D47" i="5"/>
  <c r="D92" i="5"/>
  <c r="F61" i="5"/>
  <c r="D9" i="5"/>
  <c r="D24" i="5" s="1"/>
  <c r="F103" i="5"/>
  <c r="F165" i="5"/>
  <c r="F164" i="5"/>
  <c r="F162" i="5"/>
  <c r="F160" i="5"/>
  <c r="F158" i="5"/>
  <c r="F156" i="5"/>
  <c r="F148" i="5"/>
  <c r="F139" i="5"/>
  <c r="F119" i="5"/>
  <c r="D20" i="5"/>
  <c r="F20" i="5" s="1"/>
  <c r="F47" i="5" l="1"/>
  <c r="D41" i="5"/>
  <c r="F41" i="5" s="1"/>
  <c r="F168" i="5"/>
  <c r="F92" i="5" l="1"/>
  <c r="F83" i="5"/>
  <c r="B17" i="2" l="1"/>
  <c r="F124" i="5" l="1"/>
  <c r="F6" i="24"/>
  <c r="F23" i="24"/>
  <c r="B21" i="2"/>
  <c r="B20" i="2"/>
  <c r="B19" i="2"/>
  <c r="B18" i="2"/>
  <c r="D6" i="2"/>
  <c r="B6" i="2"/>
  <c r="B15" i="2"/>
  <c r="B1" i="2"/>
  <c r="B2" i="2"/>
  <c r="B3" i="2"/>
  <c r="F16" i="5" l="1"/>
  <c r="E21" i="2"/>
  <c r="F107" i="5"/>
  <c r="F29" i="24"/>
  <c r="F15" i="2" s="1"/>
  <c r="F132" i="5"/>
  <c r="E20" i="2" s="1"/>
  <c r="F9" i="5" l="1"/>
  <c r="F24" i="5"/>
  <c r="F28" i="5" l="1"/>
  <c r="E18" i="2" s="1"/>
  <c r="F112" i="5"/>
  <c r="E19" i="2" s="1"/>
  <c r="F17" i="2" l="1"/>
  <c r="F23" i="2" s="1"/>
  <c r="F25" i="2" s="1"/>
  <c r="F28" i="2" s="1"/>
  <c r="F29" i="2" s="1"/>
  <c r="F29" i="1" l="1"/>
  <c r="F30" i="2"/>
  <c r="F32" i="2" s="1"/>
  <c r="F32" i="1" s="1"/>
  <c r="F30" i="1"/>
</calcChain>
</file>

<file path=xl/sharedStrings.xml><?xml version="1.0" encoding="utf-8"?>
<sst xmlns="http://schemas.openxmlformats.org/spreadsheetml/2006/main" count="454" uniqueCount="272">
  <si>
    <t>znak/logo</t>
  </si>
  <si>
    <t>ŠT. PONUDBE:</t>
  </si>
  <si>
    <t>000/000</t>
  </si>
  <si>
    <t>kraj</t>
  </si>
  <si>
    <t>DATUM:</t>
  </si>
  <si>
    <t>telefon</t>
  </si>
  <si>
    <t>OPCIJA PONUDBE:</t>
  </si>
  <si>
    <t>90 dni</t>
  </si>
  <si>
    <t>po dogovoru</t>
  </si>
  <si>
    <t>ROK IZVEDBE:</t>
  </si>
  <si>
    <t>POSEBNI POGOJI:</t>
  </si>
  <si>
    <r>
      <t xml:space="preserve">za izvedbo </t>
    </r>
    <r>
      <rPr>
        <b/>
        <sz val="12"/>
        <rFont val="Calibri"/>
        <family val="2"/>
        <charset val="1"/>
      </rPr>
      <t xml:space="preserve">gradbeno obrtniških del </t>
    </r>
    <r>
      <rPr>
        <sz val="12"/>
        <rFont val="Calibri"/>
        <family val="2"/>
        <charset val="1"/>
      </rPr>
      <t>na objektu:</t>
    </r>
  </si>
  <si>
    <t>Skupaj :</t>
  </si>
  <si>
    <t>DDV (9,5%):</t>
  </si>
  <si>
    <t>SKUPAJ PONUDBA:</t>
  </si>
  <si>
    <t>Sestavil:</t>
  </si>
  <si>
    <t>Ime PODJETJA</t>
  </si>
  <si>
    <t>ime in priimek</t>
  </si>
  <si>
    <t>ime in podpis</t>
  </si>
  <si>
    <t>Investitor:</t>
  </si>
  <si>
    <t>Naslov:</t>
  </si>
  <si>
    <t>Za gradnjo:</t>
  </si>
  <si>
    <t>INVESTICIJSKO VZDRŽEVANJE – ENERGETSKA SANACIJA</t>
  </si>
  <si>
    <t xml:space="preserve">REKAPITULACIJA </t>
  </si>
  <si>
    <t xml:space="preserve">GOI </t>
  </si>
  <si>
    <t>SKUPAJ GOI DELA</t>
  </si>
  <si>
    <t>SKUPAJ GRADBENO OBRTNIŠKA DELA (brez DDV)</t>
  </si>
  <si>
    <t>DDV (9,5%)</t>
  </si>
  <si>
    <t>SKUPAJ</t>
  </si>
  <si>
    <t>SKUPAJ GRADBENO OBRTNIŠKA DELA</t>
  </si>
  <si>
    <t>SPLOŠNE OPOMBE:</t>
  </si>
  <si>
    <t>2. izvajati dela po projektu za izvedbo,</t>
  </si>
  <si>
    <t>Vse navedene (in ostale zahteve veljavnih predpisov) se ponudnik/izvajalec</t>
  </si>
  <si>
    <t>zavezuje upoštevati v svojih enotnih ponudbenih/pogodbenih cenah!</t>
  </si>
  <si>
    <t>za delo na obravnavani lokaciji in konkretnem objektu z vsemi njegovimi posebnostmi!</t>
  </si>
  <si>
    <t>zavezuje predvideti in jih upoštevati v enotnih cenah!</t>
  </si>
  <si>
    <t>GNG gradbene norme (gippos).</t>
  </si>
  <si>
    <t>Vsi ponudniki/izvajalci se zavezujejo v enotnih cenah upoštevati vse stroške</t>
  </si>
  <si>
    <t xml:space="preserve">za kompletno izdelavo posamezne postavke! </t>
  </si>
  <si>
    <t>To je predvsem:</t>
  </si>
  <si>
    <t>- material za izdelavo pri vseh postavkah (razen v primeru, ko je pri</t>
  </si>
  <si>
    <t>- stroški dela</t>
  </si>
  <si>
    <t>- amortizacijo in druge stroške v zvezi z osnovnimi sredstvi</t>
  </si>
  <si>
    <t>- splošne stroški:</t>
  </si>
  <si>
    <t>Med splošne stroške pa spada:</t>
  </si>
  <si>
    <t>- vsa pripravljalna in zaklju?na dela, ki niso v popisu posebej specificirana!!</t>
  </si>
  <si>
    <t>V primeru, da je pri opisu-besedilu posamezne postavke navedena besedna zveza v smislu:</t>
  </si>
  <si>
    <t xml:space="preserve">s tem da je dolžan dokaze o izpolnjevanju karakteristik izbranega (drugega) </t>
  </si>
  <si>
    <t>materiala/elementa pred vgradnjo posredovati projektantu in nadzorniku</t>
  </si>
  <si>
    <t>Izvajalec lahko v tem primeru sicer predlaga material/element drugega proizvajalca,</t>
  </si>
  <si>
    <t>pridobiti izrecno pisno soglasje projektanta in nadzornika!</t>
  </si>
  <si>
    <t>OSTALO:</t>
  </si>
  <si>
    <t>Sestavni del ponudbe in gradbene pogodbe je tudi razpisna dokumentacija</t>
  </si>
  <si>
    <t xml:space="preserve">in namenjene le kot informacija investitorju o oceni - približni vrednosti investicije, </t>
  </si>
  <si>
    <t xml:space="preserve">vsak ponudnik pa prosto/tržno oblikuje ponudbene/pogodbene cene v skladu </t>
  </si>
  <si>
    <t>s svojo tehnologijo pomožnih kalkulacij in svojo trenutno poslovno usmeritvijo!</t>
  </si>
  <si>
    <t>pos/prost</t>
  </si>
  <si>
    <t>PRIPRAVLJALNA DELA</t>
  </si>
  <si>
    <t>Opis del</t>
  </si>
  <si>
    <t>EM</t>
  </si>
  <si>
    <t>Cena/EM</t>
  </si>
  <si>
    <t>Skupaj</t>
  </si>
  <si>
    <t>1.</t>
  </si>
  <si>
    <t>kpl</t>
  </si>
  <si>
    <t>&gt;</t>
  </si>
  <si>
    <t>vsi eventuelni manipulativni stroški.</t>
  </si>
  <si>
    <t>2.</t>
  </si>
  <si>
    <t>m2</t>
  </si>
  <si>
    <t>SKUPAJ PRIPRAVLJALNA DELA</t>
  </si>
  <si>
    <t>RUŠITVENA IN DEMONTAŽNA DELA</t>
  </si>
  <si>
    <t>m1</t>
  </si>
  <si>
    <t>v ceni upoštevati ves pomožni material in dela</t>
  </si>
  <si>
    <t>3.</t>
  </si>
  <si>
    <t>4.</t>
  </si>
  <si>
    <t>kos</t>
  </si>
  <si>
    <t>5.</t>
  </si>
  <si>
    <t xml:space="preserve">SKUPAJ RUŠITVENA IN DEMONTAŽNA DELA </t>
  </si>
  <si>
    <t>RAZNA DELA</t>
  </si>
  <si>
    <t>SKUPAJ RAZNA DELA</t>
  </si>
  <si>
    <t xml:space="preserve">DAVČNA ŠT.: </t>
  </si>
  <si>
    <t>na ključ</t>
  </si>
  <si>
    <t>zaščita ploščnika oz. ceste pred začetkom del;</t>
  </si>
  <si>
    <t xml:space="preserve">3. sproti pripravljati vse potrebno, da se po končani gradnji izdela projekt izvedenih del, </t>
  </si>
  <si>
    <t>DOLOČILA V ZVEZI Z OBSEGOM POGODBENE CENE POSAMEZNIH POSTAVK:</t>
  </si>
  <si>
    <t>V enotnih cenah se izvajalec zavezuje upoštevati vse konkretne okoliščine</t>
  </si>
  <si>
    <t xml:space="preserve">Vse morebitne oteževalne okoliščine za izvedbo se ponudnik/izvajalec </t>
  </si>
  <si>
    <t>Za pripravo ponudbe in obračuna se načeloma uporabljajo</t>
  </si>
  <si>
    <t xml:space="preserve">  posamezni postavki izrecno navedena klavzula: brez dobave materiala?!)</t>
  </si>
  <si>
    <t xml:space="preserve"> režija gradbišča in</t>
  </si>
  <si>
    <t xml:space="preserve">da vgradi točno takšen tip materiala/elementa ali pa material/element drugega proizvajalca, </t>
  </si>
  <si>
    <t xml:space="preserve">vendar mora v tem primeru izvajalec k vgradnji drugačnega materiala </t>
  </si>
  <si>
    <t>razen v primerih in obsegu, kot je v gradbeni pogodbi izrecno drugače določeno.</t>
  </si>
  <si>
    <t>INFORMACIJA NAROČNIKU: (velja le za projektantski predračun - ne pa za pogodbeni predračun)</t>
  </si>
  <si>
    <t xml:space="preserve">Cene navedene v projektantskem predračunu so ocenjene/približne  </t>
  </si>
  <si>
    <t>ZAKONSKA DOLOČILA:</t>
  </si>
  <si>
    <t>Količina</t>
  </si>
  <si>
    <t>NAČIN OBRAČUNA:</t>
  </si>
  <si>
    <t>PLAČILNI POGOJI:</t>
  </si>
  <si>
    <t>-</t>
  </si>
  <si>
    <t>razred gorljivosti E (SIST EN 13501-1)</t>
  </si>
  <si>
    <t>montaža in demotaža zaščitne gradbiščne ograje višine 200 cm.</t>
  </si>
  <si>
    <t>6.</t>
  </si>
  <si>
    <t>7.</t>
  </si>
  <si>
    <t>8.</t>
  </si>
  <si>
    <t>Priprava gradbišča.</t>
  </si>
  <si>
    <t>Zavarovanje in zaščita vhodov objekta</t>
  </si>
  <si>
    <t>čiščenje po končanih delih.</t>
  </si>
  <si>
    <t>m3</t>
  </si>
  <si>
    <t>KLEPARSKA DELA</t>
  </si>
  <si>
    <t>SKUPAJ KLEPARSKA DELA</t>
  </si>
  <si>
    <r>
      <t xml:space="preserve"> »</t>
    </r>
    <r>
      <rPr>
        <i/>
        <u/>
        <sz val="9"/>
        <rFont val="Calibri"/>
        <family val="2"/>
        <charset val="1"/>
      </rPr>
      <t>napr.: komercialno ime ali ustrezno</t>
    </r>
    <r>
      <rPr>
        <sz val="9"/>
        <rFont val="Calibri"/>
        <family val="2"/>
        <charset val="1"/>
      </rPr>
      <t xml:space="preserve">«  ima ponudnik/izvajalec možnost, </t>
    </r>
  </si>
  <si>
    <r>
      <t>»</t>
    </r>
    <r>
      <rPr>
        <i/>
        <u/>
        <sz val="9"/>
        <rFont val="Calibri"/>
        <family val="2"/>
        <charset val="1"/>
      </rPr>
      <t>komercialno ime</t>
    </r>
    <r>
      <rPr>
        <sz val="9"/>
        <rFont val="Calibri"/>
        <family val="2"/>
        <charset val="1"/>
      </rPr>
      <t xml:space="preserve">«  se izvajalec zavezuje vgraditi natančno ta material/element. </t>
    </r>
  </si>
  <si>
    <t>gradbiščne el. omarice;</t>
  </si>
  <si>
    <t>ureditev priključka na vodovodno omrežje, priklop</t>
  </si>
  <si>
    <t>20 km s plačilom pristojbin in taks.</t>
  </si>
  <si>
    <t xml:space="preserve">Nakladanje in odvoz odpadnega materiala na   </t>
  </si>
  <si>
    <t>trajno deponijo gradbenih odpadkov v razdalji do</t>
  </si>
  <si>
    <t xml:space="preserve">postavitev opozorilnih in obvestilnih tabel </t>
  </si>
  <si>
    <t>določenih za posamezno vrsto del;</t>
  </si>
  <si>
    <t>prvotno stanje (po končani gradnji)</t>
  </si>
  <si>
    <t xml:space="preserve">Čiščenje terena pred pričetkom del </t>
  </si>
  <si>
    <t xml:space="preserve">in vzpostavitev okolice izven območja gradbišča v </t>
  </si>
  <si>
    <t xml:space="preserve">namestitev kontejnerja za delavce, barake za </t>
  </si>
  <si>
    <t>orodje, kemičnega WC-ja, pavšal;</t>
  </si>
  <si>
    <t>9.</t>
  </si>
  <si>
    <t>10.</t>
  </si>
  <si>
    <t>11.</t>
  </si>
  <si>
    <t xml:space="preserve">Popis/predračun gradbeno-obrtniških del je le sestavni del projekta in ne nadomešča ostalih delov </t>
  </si>
  <si>
    <t>projekta. Ponudnik oz. izvajalec se zavezuje pri pripravi ponudbe in pri izvajanju upoštevati  tudi vse</t>
  </si>
  <si>
    <t>načrte vključno s tehničnimi poročili!</t>
  </si>
  <si>
    <t>V primeru tiskarskih napak ali morebitnih neskladnosti med posameznimi načrti se</t>
  </si>
  <si>
    <t>ponudnik/izvajalec zavezuje na to opozoriti projektanta/e in pridobiti ustrezno nedvoumno</t>
  </si>
  <si>
    <t>navodilo, preden določi ponudbeno/pogodbeno ceno.</t>
  </si>
  <si>
    <t>V skladu z veljavnim GZ je ponudnik/izvajalec dolžan:</t>
  </si>
  <si>
    <t>1. pravočasno ukreniti, kar je treba za varnost delavcev, mimoidočih, prometa in sosednjih objektov</t>
  </si>
  <si>
    <t xml:space="preserve">   ter varnost same gradnje in del, ki se izvajajo na gradbišču, opreme, materiala in strojnega parka,</t>
  </si>
  <si>
    <t>4. izvajati dela v skladu z gradbenimi predpisi, ki veljajo za gradnjo, ki jo izvaja, ter po pravilih gradbene stroke,</t>
  </si>
  <si>
    <t>5. vgrajevati samo tiste gradbene proizvode, ki ustrezajo nameravani uporabi in so bili dani v promet</t>
  </si>
  <si>
    <t xml:space="preserve">   skladno s predpisi o dajanju gradbenih proizvodov v promet in katerih skladnost je potrjena z ustreznimi</t>
  </si>
  <si>
    <t xml:space="preserve">   listinami o skladnosti in takšne naravne materiale oziroma mineralne surovine, za katere obstoji dokaz</t>
  </si>
  <si>
    <t xml:space="preserve">   da so bile pridobljene v skladu s predpisi o rudarstvu oziroma da so iz legalnega kopa,</t>
  </si>
  <si>
    <t>6. investitorju oziroma nadzorniku sproti izročati vso dokumentacijo, ateste, dokazila o pregledih in</t>
  </si>
  <si>
    <t xml:space="preserve">   meritvah ustreznosti izvedbe del, ki se nanašajo na vgrajene materiale in proizvode,</t>
  </si>
  <si>
    <t>7. z lastno kontrolo zagotoviti, da se dela izvajajo v skladu s prejšnjimi točkami in v primeru, da se dela</t>
  </si>
  <si>
    <t xml:space="preserve">   izvajajo na objektu, ki je varovan v skladu s predpisi o varstvu kulturne dediščine, tudi zagotoviti ustrezno</t>
  </si>
  <si>
    <t xml:space="preserve">   sodelovanje s pristojno službo za varstvo kulturne dediščine. Šteje se, da je izvajalec opravil vse potrebno,</t>
  </si>
  <si>
    <t xml:space="preserve">   da se po končani gradnji izdela projekt izvedenih del, če so v gradbenem dnevniku dokumentirane vse</t>
  </si>
  <si>
    <t xml:space="preserve">   spremembe oziroma dopolnitve projekta za izvedbo, nastale med gradnjo in sta takšne spremembe in</t>
  </si>
  <si>
    <t xml:space="preserve">   dopolnitve sproti potrjevala odgovorni nadzornik in odgovorni projektant.</t>
  </si>
  <si>
    <t>V skladu z Gradbenim zakonom in podzakonskih predpisov je izvajalec na gradbišču dolžan</t>
  </si>
  <si>
    <t>voditi gradbeni dnevnik, če je za objekt pridobljeno GD!</t>
  </si>
  <si>
    <t>Za obračun del se lahko izvajalec del in naročnik dogovorita o vodenju knjige obračunskih izmer (gradbeno</t>
  </si>
  <si>
    <t>knjigo), v skladu z napredovanjem del, razen v primeru, ko je v  pogodbi izrecno določeno, da se obračun</t>
  </si>
  <si>
    <t>izvrši po tako imenovanem načinu ključ v roke.</t>
  </si>
  <si>
    <t>Izvajalec se zavezuje pred začetkom in med izvajanjem posameznih del opraviti pregled projekta za izvedbo</t>
  </si>
  <si>
    <t>in opozoriti investitorja, projektanta in revidenta  ter nadzornika na morebitne ugotovljenepomanjkljivosti ter</t>
  </si>
  <si>
    <t xml:space="preserve"> pismeno zahtevati njihovo odpravo. </t>
  </si>
  <si>
    <t xml:space="preserve">Če izvajalec pri pregledu potrjenega projekta za izvedbo ugotovi takšnenapake, zaradi katerih bi lahko bila ogrožena </t>
  </si>
  <si>
    <t xml:space="preserve">varnost objekta, življenje in zdravje ljudi, promet, sosednji objekti ali okolje, investitor oziroma projektant pa, </t>
  </si>
  <si>
    <t>ne poskrbita za odpravo napak v projektu, je izvajalec dolžan takšne napake javiti pristojni inšpekciji in do dokončne</t>
  </si>
  <si>
    <t>odločitve ustaviti dela, ob ustavitvi del pa ukreniti vse potrebno, da ustavitev dela ne bi povzročila škode!</t>
  </si>
  <si>
    <t>Izvajalec se zavezuje med izvajanjem posameznih etap del nadzorniku omogočiti, da opravlja sprotno kontrolo gradbenih</t>
  </si>
  <si>
    <t>konstrukcij in drugih nosilnih elementov.</t>
  </si>
  <si>
    <t>Izvajalec se zavezuje zagotoviti, da je na gradbišču ves čas gradnje na vpogled vsaj en izvod gradbenega dovoljenja</t>
  </si>
  <si>
    <t>ter vsaj tisti del projekta za izvedbo, ki je potreben glede na trenutno stanje izvajanja gradnje.</t>
  </si>
  <si>
    <t>toplotna prevodnost λ=0,034 W/mK (SIST EN 12667)</t>
  </si>
  <si>
    <t>trak za ustavljanje vodne pare (SIST EN 13970ž)</t>
  </si>
  <si>
    <t>nosilec: AL+stekleni voal</t>
  </si>
  <si>
    <t>raztezek pri pretrgu: &gt;2 %</t>
  </si>
  <si>
    <t>bitumen (SIST EN 1037:2017)</t>
  </si>
  <si>
    <t>VSE MERE POTREBO PREDHODNO PREVERITI NA OBJKETU!!!</t>
  </si>
  <si>
    <t xml:space="preserve">Z ODDAJO PONUDBE IZJAVALEC POTRJUJE, DA JE PREGLEDAL DOKUMENTACIJO </t>
  </si>
  <si>
    <t>IN DA MI JE ZNANA VSEBINA TER SITUACIJA NA TERENU.</t>
  </si>
  <si>
    <t>PRED PODPISOM POGODBE MORA IZVAJALEC PRIPRAVITI OSNUTKE DELAVNIŠKIH NAČRTOV.</t>
  </si>
  <si>
    <t>XPS (SIST EN 13164)</t>
  </si>
  <si>
    <t xml:space="preserve">Demontaža in odstranitev obstoječih požiralnikov do </t>
  </si>
  <si>
    <t>vertikalnega preklopa.</t>
  </si>
  <si>
    <t>Zidarska obdelava odprtine po odstranitvi požiralnika.</t>
  </si>
  <si>
    <t>Dobava in vgradnja bitumenskega premaza</t>
  </si>
  <si>
    <t>premaz, npr. Fragmat IBITOL HS</t>
  </si>
  <si>
    <t>Dobava in vgradnja parne zapore</t>
  </si>
  <si>
    <t>parna zapora, npr. Fragmat BITALBIT V3</t>
  </si>
  <si>
    <t>upogljivost pri: 0° C</t>
  </si>
  <si>
    <t>odpornost proti tečenju: 70° C</t>
  </si>
  <si>
    <t>pretržna sila vzdolžno / prečno: &gt;500 N / &gt;400 N</t>
  </si>
  <si>
    <t>debelina: 2,7 mm</t>
  </si>
  <si>
    <t xml:space="preserve">izvedba kotne zaokrožitve </t>
  </si>
  <si>
    <t>Dobava in vgradnja toplotne izlolacije strehe</t>
  </si>
  <si>
    <t>Dobava in vgradnja hidroizolacije strehe</t>
  </si>
  <si>
    <t>npr. Fragmat XPS 300</t>
  </si>
  <si>
    <t>tlačna trdnost 300 kPa (SIST EN 826)</t>
  </si>
  <si>
    <t>v ceni upoštevati ves potreben pomožni material in dela</t>
  </si>
  <si>
    <t>po potrebi dobaviti dodaten prodec</t>
  </si>
  <si>
    <t>Dobava in montaža varnostnega preliva strehe</t>
  </si>
  <si>
    <t>npr. Sika Overflow PVC 63</t>
  </si>
  <si>
    <t>varnostni preliv izdelan iz visoko kvalitetnega PVC-ja</t>
  </si>
  <si>
    <t>cev fi 63 mm, dolž. 460 mm</t>
  </si>
  <si>
    <t>pritrdilna plošča dim. 250x250 mm</t>
  </si>
  <si>
    <t>vgradnja na poziciji odtoka iz strehe, 30 mm nad končnim slojem strehe</t>
  </si>
  <si>
    <t>V ceni je potrebno upoštevati vzdrževanje strehe v</t>
  </si>
  <si>
    <t xml:space="preserve">času gradnje </t>
  </si>
  <si>
    <t xml:space="preserve">Dobava, montaža in odstranitev dvigala / žerjava </t>
  </si>
  <si>
    <t>KROVSKA DELA</t>
  </si>
  <si>
    <t xml:space="preserve">Dobava in vgradnja novega talnega požiralnika </t>
  </si>
  <si>
    <t>PONUDBA</t>
  </si>
  <si>
    <t>ETAŽNI LASTNIKI STAVBE</t>
  </si>
  <si>
    <t xml:space="preserve">Dobava in položitev  geotekstila-politlak folija  </t>
  </si>
  <si>
    <t>montaža v gradbeni jami pred vgradnjo drovljenca za temelje</t>
  </si>
  <si>
    <t>npr. koprena PP AG200</t>
  </si>
  <si>
    <t>Geotekstilije (SIST EN 13251)</t>
  </si>
  <si>
    <t>površinska teža 200 g/m2</t>
  </si>
  <si>
    <t xml:space="preserve">nazivna debelina 2,00 mm (2 kPa) </t>
  </si>
  <si>
    <t>natezna trdnost (vzdolžno+prečno): 14,0 kN/m</t>
  </si>
  <si>
    <t>pretržna raztegljivost: 60 % vzdolžno, 80 % prečno</t>
  </si>
  <si>
    <t>politlak se mora položiti po navodilih proizvajalca materiala</t>
  </si>
  <si>
    <t>SKUPAJ KROVSKA DELA</t>
  </si>
  <si>
    <t xml:space="preserve">Izvedba preboja stene za potrebe vgranje varnostnega </t>
  </si>
  <si>
    <t>preliva; preboj v AB steno fi65mm</t>
  </si>
  <si>
    <t>talna obrob terase in zračnikov, r.š. 250 mm</t>
  </si>
  <si>
    <t>CELOVŠKA CESTA 287</t>
  </si>
  <si>
    <t>1000 LJUBLJANA</t>
  </si>
  <si>
    <t>SANACIJA TERASE</t>
  </si>
  <si>
    <t>00/00/2024</t>
  </si>
  <si>
    <t>Demontaža in odstranitev obstoečega WPC tlaka na terasi</t>
  </si>
  <si>
    <t xml:space="preserve">PODLOŽNA KONSTRUKCIJA IZ SIBIRSKEGA MACESNA; </t>
  </si>
  <si>
    <t>dimenzije: 2000x30x40mm; 118 kos</t>
  </si>
  <si>
    <t>WPC DESKE CO-EXTRUSION; dimenzije: 2200x140x23mm; 
120 KOS</t>
  </si>
  <si>
    <t>barva: kava; 120 kos</t>
  </si>
  <si>
    <t>barva: kava; 14 kos</t>
  </si>
  <si>
    <t xml:space="preserve">ZAKLJUČNI L-profil; dimenzije: 2200x48x48mm; </t>
  </si>
  <si>
    <t>PODSTAVKI ZA NIVELIRANJE IN DVIGOVANJE NIVOJA TERASE</t>
  </si>
  <si>
    <t>nastavljivi po višini 30-60mm</t>
  </si>
  <si>
    <t>T-KOS z (vijaki)</t>
  </si>
  <si>
    <t>Dobava in montaža WPC tlaka na terasi</t>
  </si>
  <si>
    <t xml:space="preserve">Vijaki 5x60 </t>
  </si>
  <si>
    <t xml:space="preserve">na terasi je večje število loncev z grmovnicami in drevjem </t>
  </si>
  <si>
    <t>višine do 3m</t>
  </si>
  <si>
    <t>opomba: možna je izvedba terase po polovicah; tako je možno</t>
  </si>
  <si>
    <t>prestaviti lonce prvo na eno polovico, pol na drugo polovico</t>
  </si>
  <si>
    <t>ter po končani izvedbi nazaj na svoje mesto.</t>
  </si>
  <si>
    <t xml:space="preserve">Odmik ali odnos in hramba in postavitev loncev z  </t>
  </si>
  <si>
    <t>grmovnicami  in drevjem</t>
  </si>
  <si>
    <t>SKUPAJ SANACIJA TERASE</t>
  </si>
  <si>
    <t>Dobava in montaža odkapne obrobe terase</t>
  </si>
  <si>
    <t>Fe/Zn barvana pločevina, deb. 0,7 mm</t>
  </si>
  <si>
    <t>Dobava in vgradnja betonksih plošč, dimenzije 40/40/4mm</t>
  </si>
  <si>
    <t>polaganje na stik</t>
  </si>
  <si>
    <t>Dobava in vgradnja peska granulacije 4-8mm</t>
  </si>
  <si>
    <t>debeline sloja 2cm</t>
  </si>
  <si>
    <t>FPO membrana, npr. Sika Sarnafill TG 66-18</t>
  </si>
  <si>
    <t>polimerni in elastomerni trakovi za tesnjenje streh  (SIST EN 13956)</t>
  </si>
  <si>
    <t>vgradnja trakov, r.š. do 50 cm</t>
  </si>
  <si>
    <t xml:space="preserve">v ceni upoštevati tudi vgranjo objemke iz neerjavečega jekla s </t>
  </si>
  <si>
    <t>tisnilno prirobnico (odduh)</t>
  </si>
  <si>
    <t xml:space="preserve">uporabiti standardni pribor proizvajalca (vogalniki, trakovi, </t>
  </si>
  <si>
    <t>lepila, pritrdila...)</t>
  </si>
  <si>
    <t>toplota izolacija iz izolacijskih plošč, deb. 2 cm</t>
  </si>
  <si>
    <t>Dobava in vgradnja izravnalne folije</t>
  </si>
  <si>
    <t>npr. Sika S-Felt T-300</t>
  </si>
  <si>
    <t>npr. PUREN DL</t>
  </si>
  <si>
    <t>PUR (SIST EN 13165)</t>
  </si>
  <si>
    <t>toplotna prevodnost λ=0,022 W/mK (SIST EN 12667)</t>
  </si>
  <si>
    <t>Rušenje in odstranite vseh slojev do naklonskega betona:</t>
  </si>
  <si>
    <t>betonske plošče 40/40/4mm, prodec 2cm, bitumenski trakovi,</t>
  </si>
  <si>
    <t>cementni estrih 4cm, porofena pena 6cm, bitumenski trakovi.</t>
  </si>
  <si>
    <t>vertikalno na stene zaključiti v višini do 10cm</t>
  </si>
  <si>
    <t>po odstranitvi vseh slojev preveriti višine za vgradno novih slojev</t>
  </si>
  <si>
    <t>toplota izolacija iz izolacijskih plošč, deb. 8 cm</t>
  </si>
  <si>
    <t>vgradna višina do 25 cm nad slojem kritine</t>
  </si>
  <si>
    <t>skupne debeline 17cm</t>
  </si>
  <si>
    <t>višina do 35m</t>
  </si>
  <si>
    <t>NEPREDVIDENA DELA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</si>
</sst>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]* #,##0.00_);_([$€]* \(#,##0.00\);_([$€]* \-??_);_(@_)"/>
    <numFmt numFmtId="165" formatCode="d/m/yyyy"/>
    <numFmt numFmtId="166" formatCode="#,##0.00&quot; €&quot;"/>
    <numFmt numFmtId="167" formatCode="#,##0.00\ [$€-1]"/>
    <numFmt numFmtId="168" formatCode="[$€-2]\ #,##0.00"/>
    <numFmt numFmtId="169" formatCode="_([$€]* #,##0.00_);_([$€]* \(#,##0.00\);_([$€]* &quot;-&quot;??_);_(@_)"/>
  </numFmts>
  <fonts count="49"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1"/>
    </font>
    <font>
      <b/>
      <sz val="16"/>
      <color indexed="29"/>
      <name val="Calibri"/>
      <family val="2"/>
      <charset val="1"/>
    </font>
    <font>
      <b/>
      <sz val="16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indexed="63"/>
      <name val="Calibri"/>
      <family val="2"/>
      <charset val="1"/>
    </font>
    <font>
      <b/>
      <sz val="11"/>
      <name val="Calibri"/>
      <family val="2"/>
      <charset val="238"/>
    </font>
    <font>
      <b/>
      <sz val="10"/>
      <color indexed="63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8"/>
      <name val="Calibri"/>
      <family val="2"/>
      <charset val="1"/>
    </font>
    <font>
      <sz val="28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238"/>
    </font>
    <font>
      <b/>
      <u/>
      <sz val="10"/>
      <color indexed="6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sz val="9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b/>
      <i/>
      <sz val="9"/>
      <color indexed="59"/>
      <name val="Calibri"/>
      <family val="2"/>
      <charset val="1"/>
    </font>
    <font>
      <sz val="9"/>
      <name val="Arial"/>
      <family val="2"/>
      <charset val="238"/>
    </font>
    <font>
      <sz val="9"/>
      <name val="Calibri"/>
      <family val="2"/>
      <charset val="1"/>
    </font>
    <font>
      <b/>
      <sz val="9"/>
      <name val="Calibri"/>
      <family val="2"/>
      <charset val="238"/>
    </font>
    <font>
      <i/>
      <sz val="9"/>
      <name val="Calibri"/>
      <family val="2"/>
      <charset val="1"/>
    </font>
    <font>
      <b/>
      <i/>
      <sz val="9"/>
      <name val="Calibri"/>
      <family val="2"/>
      <charset val="238"/>
    </font>
    <font>
      <i/>
      <u/>
      <sz val="9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14"/>
      <color indexed="8"/>
      <name val="Calibri"/>
      <family val="2"/>
      <charset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9"/>
      <color indexed="8"/>
      <name val="Calibri"/>
      <family val="2"/>
    </font>
    <font>
      <sz val="9"/>
      <color theme="0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8"/>
      </bottom>
      <diagonal/>
    </border>
  </borders>
  <cellStyleXfs count="21">
    <xf numFmtId="0" fontId="0" fillId="0" borderId="0"/>
    <xf numFmtId="164" fontId="21" fillId="0" borderId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4" fillId="0" borderId="0"/>
    <xf numFmtId="169" fontId="25" fillId="0" borderId="0" applyFon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" fillId="0" borderId="0"/>
    <xf numFmtId="0" fontId="21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5" fontId="10" fillId="0" borderId="0" xfId="0" applyNumberFormat="1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4" fillId="0" borderId="0" xfId="0" applyFont="1"/>
    <xf numFmtId="0" fontId="9" fillId="0" borderId="1" xfId="0" applyFont="1" applyBorder="1"/>
    <xf numFmtId="0" fontId="3" fillId="0" borderId="2" xfId="0" applyFont="1" applyBorder="1"/>
    <xf numFmtId="0" fontId="7" fillId="0" borderId="3" xfId="0" applyFont="1" applyBorder="1" applyAlignment="1">
      <alignment horizontal="right" vertical="center"/>
    </xf>
    <xf numFmtId="0" fontId="0" fillId="0" borderId="3" xfId="0" applyBorder="1"/>
    <xf numFmtId="166" fontId="11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16" fillId="2" borderId="2" xfId="0" applyNumberFormat="1" applyFont="1" applyFill="1" applyBorder="1" applyAlignment="1">
      <alignment horizontal="left" vertical="center"/>
    </xf>
    <xf numFmtId="166" fontId="16" fillId="2" borderId="3" xfId="0" applyNumberFormat="1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center" vertical="center"/>
    </xf>
    <xf numFmtId="166" fontId="16" fillId="2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26" fillId="0" borderId="5" xfId="0" applyFont="1" applyBorder="1"/>
    <xf numFmtId="0" fontId="27" fillId="0" borderId="6" xfId="0" applyFont="1" applyBorder="1"/>
    <xf numFmtId="0" fontId="26" fillId="0" borderId="6" xfId="0" applyFont="1" applyBorder="1"/>
    <xf numFmtId="0" fontId="28" fillId="0" borderId="6" xfId="0" applyFont="1" applyBorder="1"/>
    <xf numFmtId="167" fontId="26" fillId="0" borderId="7" xfId="0" applyNumberFormat="1" applyFont="1" applyBorder="1"/>
    <xf numFmtId="0" fontId="29" fillId="0" borderId="0" xfId="0" applyFont="1"/>
    <xf numFmtId="0" fontId="26" fillId="0" borderId="8" xfId="0" applyFont="1" applyBorder="1"/>
    <xf numFmtId="0" fontId="27" fillId="0" borderId="0" xfId="0" applyFont="1"/>
    <xf numFmtId="0" fontId="26" fillId="0" borderId="0" xfId="0" applyFont="1"/>
    <xf numFmtId="167" fontId="26" fillId="0" borderId="9" xfId="0" applyNumberFormat="1" applyFont="1" applyBorder="1"/>
    <xf numFmtId="0" fontId="28" fillId="0" borderId="0" xfId="0" applyFont="1"/>
    <xf numFmtId="0" fontId="26" fillId="0" borderId="10" xfId="0" applyFont="1" applyBorder="1"/>
    <xf numFmtId="0" fontId="27" fillId="0" borderId="11" xfId="0" applyFont="1" applyBorder="1"/>
    <xf numFmtId="0" fontId="26" fillId="0" borderId="11" xfId="0" applyFont="1" applyBorder="1"/>
    <xf numFmtId="167" fontId="26" fillId="0" borderId="12" xfId="0" applyNumberFormat="1" applyFont="1" applyBorder="1"/>
    <xf numFmtId="167" fontId="26" fillId="0" borderId="0" xfId="0" applyNumberFormat="1" applyFont="1"/>
    <xf numFmtId="0" fontId="26" fillId="0" borderId="2" xfId="0" applyFont="1" applyBorder="1"/>
    <xf numFmtId="0" fontId="27" fillId="0" borderId="3" xfId="0" applyFont="1" applyBorder="1"/>
    <xf numFmtId="0" fontId="26" fillId="0" borderId="3" xfId="0" applyFont="1" applyBorder="1"/>
    <xf numFmtId="167" fontId="26" fillId="0" borderId="4" xfId="0" applyNumberFormat="1" applyFont="1" applyBorder="1"/>
    <xf numFmtId="0" fontId="27" fillId="2" borderId="2" xfId="0" applyFont="1" applyFill="1" applyBorder="1"/>
    <xf numFmtId="0" fontId="26" fillId="2" borderId="3" xfId="0" applyFont="1" applyFill="1" applyBorder="1"/>
    <xf numFmtId="167" fontId="26" fillId="2" borderId="4" xfId="0" applyNumberFormat="1" applyFont="1" applyFill="1" applyBorder="1"/>
    <xf numFmtId="0" fontId="27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2" borderId="3" xfId="0" applyFont="1" applyFill="1" applyBorder="1"/>
    <xf numFmtId="167" fontId="27" fillId="2" borderId="4" xfId="0" applyNumberFormat="1" applyFont="1" applyFill="1" applyBorder="1"/>
    <xf numFmtId="167" fontId="27" fillId="0" borderId="0" xfId="0" applyNumberFormat="1" applyFont="1"/>
    <xf numFmtId="0" fontId="27" fillId="0" borderId="13" xfId="0" applyFont="1" applyBorder="1"/>
    <xf numFmtId="0" fontId="27" fillId="0" borderId="14" xfId="0" applyFont="1" applyBorder="1"/>
    <xf numFmtId="167" fontId="27" fillId="0" borderId="15" xfId="0" applyNumberFormat="1" applyFont="1" applyBorder="1"/>
    <xf numFmtId="0" fontId="26" fillId="0" borderId="16" xfId="0" applyFont="1" applyBorder="1"/>
    <xf numFmtId="167" fontId="26" fillId="0" borderId="17" xfId="0" applyNumberFormat="1" applyFont="1" applyBorder="1"/>
    <xf numFmtId="0" fontId="27" fillId="0" borderId="18" xfId="0" applyFont="1" applyBorder="1"/>
    <xf numFmtId="0" fontId="27" fillId="0" borderId="19" xfId="0" applyFont="1" applyBorder="1"/>
    <xf numFmtId="167" fontId="27" fillId="0" borderId="20" xfId="0" applyNumberFormat="1" applyFont="1" applyBorder="1"/>
    <xf numFmtId="0" fontId="27" fillId="2" borderId="21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167" fontId="27" fillId="2" borderId="23" xfId="0" applyNumberFormat="1" applyFont="1" applyFill="1" applyBorder="1" applyAlignment="1">
      <alignment vertical="center"/>
    </xf>
    <xf numFmtId="0" fontId="30" fillId="0" borderId="0" xfId="0" applyFont="1"/>
    <xf numFmtId="0" fontId="31" fillId="3" borderId="24" xfId="0" applyFont="1" applyFill="1" applyBorder="1"/>
    <xf numFmtId="0" fontId="30" fillId="0" borderId="0" xfId="0" applyFont="1" applyAlignment="1">
      <alignment vertical="center"/>
    </xf>
    <xf numFmtId="168" fontId="30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8" fontId="31" fillId="0" borderId="0" xfId="0" applyNumberFormat="1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top" wrapText="1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16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 vertical="top" wrapText="1"/>
    </xf>
    <xf numFmtId="49" fontId="27" fillId="0" borderId="0" xfId="0" applyNumberFormat="1" applyFont="1"/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49" fontId="26" fillId="0" borderId="0" xfId="0" applyNumberFormat="1" applyFont="1"/>
    <xf numFmtId="0" fontId="26" fillId="0" borderId="0" xfId="0" applyFont="1" applyAlignment="1">
      <alignment vertical="top" wrapText="1"/>
    </xf>
    <xf numFmtId="49" fontId="26" fillId="0" borderId="0" xfId="0" applyNumberFormat="1" applyFont="1" applyAlignment="1">
      <alignment horizontal="right" vertical="top"/>
    </xf>
    <xf numFmtId="0" fontId="35" fillId="0" borderId="0" xfId="0" applyFont="1" applyAlignment="1">
      <alignment vertical="top" wrapText="1"/>
    </xf>
    <xf numFmtId="167" fontId="30" fillId="0" borderId="0" xfId="0" applyNumberFormat="1" applyFont="1" applyAlignment="1">
      <alignment horizontal="center"/>
    </xf>
    <xf numFmtId="0" fontId="36" fillId="0" borderId="0" xfId="0" quotePrefix="1" applyFont="1" applyAlignment="1">
      <alignment vertical="top" wrapText="1"/>
    </xf>
    <xf numFmtId="0" fontId="35" fillId="0" borderId="0" xfId="0" applyFont="1" applyAlignment="1">
      <alignment horizontal="right" vertical="top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 vertical="top" wrapText="1"/>
    </xf>
    <xf numFmtId="49" fontId="26" fillId="0" borderId="0" xfId="0" applyNumberFormat="1" applyFont="1" applyAlignment="1">
      <alignment horizontal="left"/>
    </xf>
    <xf numFmtId="0" fontId="30" fillId="0" borderId="0" xfId="0" applyFont="1" applyAlignment="1">
      <alignment horizontal="justify" vertical="top" wrapText="1"/>
    </xf>
    <xf numFmtId="4" fontId="26" fillId="0" borderId="0" xfId="0" applyNumberFormat="1" applyFont="1" applyAlignment="1">
      <alignment horizontal="center"/>
    </xf>
    <xf numFmtId="0" fontId="30" fillId="0" borderId="0" xfId="0" applyFont="1" applyAlignment="1">
      <alignment vertical="top" wrapText="1"/>
    </xf>
    <xf numFmtId="4" fontId="30" fillId="0" borderId="0" xfId="0" applyNumberFormat="1" applyFont="1" applyAlignment="1">
      <alignment horizontal="center"/>
    </xf>
    <xf numFmtId="0" fontId="30" fillId="0" borderId="0" xfId="3" applyFont="1" applyAlignment="1" applyProtection="1">
      <alignment vertical="top" wrapText="1"/>
      <protection locked="0"/>
    </xf>
    <xf numFmtId="0" fontId="30" fillId="0" borderId="0" xfId="3" applyFont="1" applyAlignment="1" applyProtection="1">
      <alignment horizontal="center"/>
      <protection locked="0"/>
    </xf>
    <xf numFmtId="0" fontId="30" fillId="0" borderId="0" xfId="3" applyFont="1"/>
    <xf numFmtId="0" fontId="30" fillId="0" borderId="0" xfId="3" applyFont="1" applyProtection="1">
      <protection locked="0"/>
    </xf>
    <xf numFmtId="4" fontId="35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right" vertical="top"/>
    </xf>
    <xf numFmtId="4" fontId="37" fillId="0" borderId="0" xfId="0" applyNumberFormat="1" applyFont="1" applyAlignment="1">
      <alignment horizontal="center"/>
    </xf>
    <xf numFmtId="167" fontId="3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5" fillId="0" borderId="0" xfId="0" applyFont="1"/>
    <xf numFmtId="0" fontId="26" fillId="0" borderId="0" xfId="0" applyFont="1" applyAlignment="1">
      <alignment horizontal="right" vertical="top"/>
    </xf>
    <xf numFmtId="49" fontId="26" fillId="0" borderId="0" xfId="0" applyNumberFormat="1" applyFont="1" applyAlignment="1">
      <alignment horizontal="left" vertical="top"/>
    </xf>
    <xf numFmtId="49" fontId="26" fillId="0" borderId="30" xfId="0" applyNumberFormat="1" applyFont="1" applyBorder="1" applyAlignment="1">
      <alignment horizontal="right" vertical="top"/>
    </xf>
    <xf numFmtId="0" fontId="26" fillId="0" borderId="30" xfId="0" applyFont="1" applyBorder="1" applyAlignment="1">
      <alignment vertical="top" wrapText="1"/>
    </xf>
    <xf numFmtId="0" fontId="26" fillId="0" borderId="30" xfId="0" applyFont="1" applyBorder="1" applyAlignment="1">
      <alignment horizontal="center"/>
    </xf>
    <xf numFmtId="4" fontId="26" fillId="0" borderId="30" xfId="0" applyNumberFormat="1" applyFont="1" applyBorder="1" applyAlignment="1">
      <alignment horizontal="center"/>
    </xf>
    <xf numFmtId="167" fontId="26" fillId="0" borderId="30" xfId="0" applyNumberFormat="1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vertical="top" wrapText="1"/>
    </xf>
    <xf numFmtId="0" fontId="26" fillId="0" borderId="24" xfId="0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167" fontId="26" fillId="0" borderId="24" xfId="0" applyNumberFormat="1" applyFont="1" applyBorder="1" applyAlignment="1">
      <alignment horizontal="center"/>
    </xf>
    <xf numFmtId="0" fontId="27" fillId="4" borderId="32" xfId="0" applyFont="1" applyFill="1" applyBorder="1"/>
    <xf numFmtId="0" fontId="27" fillId="4" borderId="32" xfId="0" applyFont="1" applyFill="1" applyBorder="1" applyAlignment="1">
      <alignment vertical="top" wrapText="1"/>
    </xf>
    <xf numFmtId="0" fontId="27" fillId="4" borderId="32" xfId="0" applyFont="1" applyFill="1" applyBorder="1" applyAlignment="1">
      <alignment horizontal="center"/>
    </xf>
    <xf numFmtId="2" fontId="27" fillId="4" borderId="32" xfId="0" applyNumberFormat="1" applyFont="1" applyFill="1" applyBorder="1" applyAlignment="1">
      <alignment horizontal="center"/>
    </xf>
    <xf numFmtId="167" fontId="27" fillId="4" borderId="32" xfId="0" applyNumberFormat="1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26" fillId="4" borderId="0" xfId="0" applyFont="1" applyFill="1"/>
    <xf numFmtId="0" fontId="26" fillId="4" borderId="0" xfId="0" applyFont="1" applyFill="1" applyAlignment="1">
      <alignment horizontal="center"/>
    </xf>
    <xf numFmtId="2" fontId="26" fillId="4" borderId="0" xfId="0" applyNumberFormat="1" applyFont="1" applyFill="1" applyAlignment="1">
      <alignment horizontal="center"/>
    </xf>
    <xf numFmtId="0" fontId="26" fillId="4" borderId="33" xfId="0" applyFont="1" applyFill="1" applyBorder="1"/>
    <xf numFmtId="0" fontId="40" fillId="4" borderId="33" xfId="0" applyFont="1" applyFill="1" applyBorder="1" applyAlignment="1">
      <alignment vertical="top" wrapText="1"/>
    </xf>
    <xf numFmtId="0" fontId="26" fillId="4" borderId="33" xfId="0" applyFont="1" applyFill="1" applyBorder="1" applyAlignment="1">
      <alignment horizontal="center"/>
    </xf>
    <xf numFmtId="2" fontId="26" fillId="4" borderId="33" xfId="0" applyNumberFormat="1" applyFont="1" applyFill="1" applyBorder="1" applyAlignment="1">
      <alignment horizontal="center"/>
    </xf>
    <xf numFmtId="0" fontId="27" fillId="4" borderId="0" xfId="0" applyFont="1" applyFill="1" applyAlignment="1">
      <alignment vertical="top" wrapText="1"/>
    </xf>
    <xf numFmtId="167" fontId="26" fillId="4" borderId="0" xfId="0" applyNumberFormat="1" applyFont="1" applyFill="1" applyAlignment="1">
      <alignment horizontal="center"/>
    </xf>
    <xf numFmtId="0" fontId="32" fillId="0" borderId="0" xfId="0" applyFont="1" applyAlignment="1">
      <alignment horizontal="left" vertical="center"/>
    </xf>
    <xf numFmtId="0" fontId="27" fillId="0" borderId="0" xfId="0" applyFont="1" applyAlignment="1">
      <alignment vertical="top"/>
    </xf>
    <xf numFmtId="0" fontId="26" fillId="0" borderId="32" xfId="0" applyFont="1" applyBorder="1"/>
    <xf numFmtId="0" fontId="41" fillId="0" borderId="0" xfId="0" applyFont="1"/>
    <xf numFmtId="3" fontId="37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3" applyFont="1" applyAlignment="1" applyProtection="1">
      <alignment horizontal="center"/>
      <protection locked="0"/>
    </xf>
    <xf numFmtId="4" fontId="36" fillId="0" borderId="0" xfId="3" applyNumberFormat="1" applyFont="1" applyAlignment="1">
      <alignment horizontal="center"/>
    </xf>
    <xf numFmtId="4" fontId="36" fillId="0" borderId="0" xfId="3" applyNumberFormat="1" applyFont="1" applyProtection="1">
      <protection locked="0"/>
    </xf>
    <xf numFmtId="4" fontId="36" fillId="0" borderId="0" xfId="3" applyNumberFormat="1" applyFont="1"/>
    <xf numFmtId="49" fontId="35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7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 wrapText="1"/>
    </xf>
    <xf numFmtId="167" fontId="27" fillId="0" borderId="34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" fontId="42" fillId="0" borderId="0" xfId="0" applyNumberFormat="1" applyFont="1" applyAlignment="1">
      <alignment horizontal="center"/>
    </xf>
    <xf numFmtId="167" fontId="42" fillId="0" borderId="0" xfId="0" applyNumberFormat="1" applyFont="1" applyAlignment="1">
      <alignment horizontal="center"/>
    </xf>
    <xf numFmtId="49" fontId="35" fillId="0" borderId="0" xfId="0" applyNumberFormat="1" applyFont="1"/>
    <xf numFmtId="2" fontId="30" fillId="0" borderId="0" xfId="3" applyNumberFormat="1" applyFont="1"/>
    <xf numFmtId="49" fontId="35" fillId="0" borderId="0" xfId="0" applyNumberFormat="1" applyFont="1" applyAlignment="1">
      <alignment horizontal="left"/>
    </xf>
    <xf numFmtId="0" fontId="27" fillId="0" borderId="34" xfId="0" applyFont="1" applyBorder="1"/>
    <xf numFmtId="0" fontId="27" fillId="0" borderId="34" xfId="0" applyFont="1" applyBorder="1" applyAlignment="1">
      <alignment vertical="top" wrapText="1"/>
    </xf>
    <xf numFmtId="0" fontId="27" fillId="0" borderId="34" xfId="0" applyFont="1" applyBorder="1" applyAlignment="1">
      <alignment horizontal="center"/>
    </xf>
    <xf numFmtId="2" fontId="27" fillId="0" borderId="34" xfId="0" applyNumberFormat="1" applyFont="1" applyBorder="1" applyAlignment="1">
      <alignment horizontal="center"/>
    </xf>
    <xf numFmtId="167" fontId="27" fillId="0" borderId="34" xfId="0" applyNumberFormat="1" applyFont="1" applyBorder="1" applyAlignment="1">
      <alignment horizontal="center"/>
    </xf>
    <xf numFmtId="0" fontId="42" fillId="0" borderId="0" xfId="0" applyFont="1"/>
    <xf numFmtId="0" fontId="43" fillId="0" borderId="0" xfId="18" applyFont="1" applyAlignment="1">
      <alignment vertical="top" wrapText="1"/>
    </xf>
    <xf numFmtId="4" fontId="44" fillId="0" borderId="0" xfId="0" applyNumberFormat="1" applyFont="1" applyAlignment="1">
      <alignment horizontal="center"/>
    </xf>
    <xf numFmtId="167" fontId="44" fillId="0" borderId="0" xfId="0" applyNumberFormat="1" applyFont="1" applyAlignment="1">
      <alignment horizontal="center"/>
    </xf>
    <xf numFmtId="0" fontId="42" fillId="0" borderId="0" xfId="0" applyFont="1" applyAlignment="1">
      <alignment horizontal="right" vertical="top"/>
    </xf>
    <xf numFmtId="0" fontId="45" fillId="0" borderId="0" xfId="0" applyFont="1" applyAlignment="1">
      <alignment vertical="top" wrapText="1"/>
    </xf>
    <xf numFmtId="1" fontId="26" fillId="0" borderId="0" xfId="0" applyNumberFormat="1" applyFont="1" applyAlignment="1">
      <alignment horizontal="center"/>
    </xf>
    <xf numFmtId="0" fontId="46" fillId="0" borderId="0" xfId="0" applyFont="1"/>
    <xf numFmtId="167" fontId="46" fillId="0" borderId="0" xfId="0" applyNumberFormat="1" applyFont="1"/>
    <xf numFmtId="0" fontId="40" fillId="5" borderId="25" xfId="0" applyFont="1" applyFill="1" applyBorder="1"/>
    <xf numFmtId="0" fontId="40" fillId="5" borderId="25" xfId="0" applyFont="1" applyFill="1" applyBorder="1" applyAlignment="1">
      <alignment vertical="top" wrapText="1"/>
    </xf>
    <xf numFmtId="0" fontId="40" fillId="5" borderId="25" xfId="0" applyFont="1" applyFill="1" applyBorder="1" applyAlignment="1">
      <alignment horizontal="center"/>
    </xf>
    <xf numFmtId="167" fontId="40" fillId="5" borderId="25" xfId="0" applyNumberFormat="1" applyFont="1" applyFill="1" applyBorder="1" applyAlignment="1">
      <alignment horizontal="center"/>
    </xf>
    <xf numFmtId="0" fontId="36" fillId="0" borderId="0" xfId="0" applyFont="1" applyAlignment="1">
      <alignment wrapText="1"/>
    </xf>
    <xf numFmtId="4" fontId="36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0" xfId="19" applyFont="1" applyAlignment="1">
      <alignment vertical="center"/>
    </xf>
    <xf numFmtId="0" fontId="30" fillId="0" borderId="0" xfId="19" applyFont="1" applyAlignment="1">
      <alignment vertical="center"/>
    </xf>
    <xf numFmtId="0" fontId="44" fillId="0" borderId="0" xfId="0" applyFont="1" applyAlignment="1">
      <alignment horizontal="center"/>
    </xf>
    <xf numFmtId="0" fontId="26" fillId="0" borderId="0" xfId="20" applyFont="1" applyAlignment="1">
      <alignment vertical="center"/>
    </xf>
    <xf numFmtId="0" fontId="26" fillId="0" borderId="0" xfId="0" applyFont="1" applyAlignment="1">
      <alignment vertical="center"/>
    </xf>
    <xf numFmtId="4" fontId="47" fillId="0" borderId="0" xfId="0" applyNumberFormat="1" applyFont="1" applyAlignment="1">
      <alignment horizontal="center"/>
    </xf>
    <xf numFmtId="0" fontId="26" fillId="0" borderId="0" xfId="20" applyFont="1"/>
    <xf numFmtId="0" fontId="35" fillId="0" borderId="0" xfId="19" applyFont="1" applyAlignment="1">
      <alignment vertical="center" wrapText="1"/>
    </xf>
    <xf numFmtId="0" fontId="35" fillId="0" borderId="0" xfId="19" applyFont="1" applyAlignment="1">
      <alignment vertical="center"/>
    </xf>
    <xf numFmtId="0" fontId="48" fillId="0" borderId="0" xfId="0" applyFont="1"/>
  </cellXfs>
  <cellStyles count="21">
    <cellStyle name="Euro" xfId="1" xr:uid="{00000000-0005-0000-0000-000000000000}"/>
    <cellStyle name="Euro 2" xfId="6" xr:uid="{00000000-0005-0000-0000-000001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avadno 2" xfId="2" xr:uid="{00000000-0005-0000-0000-00000C000000}"/>
    <cellStyle name="Navadno 2 2" xfId="5" xr:uid="{00000000-0005-0000-0000-00000D000000}"/>
    <cellStyle name="Navadno 3" xfId="7" xr:uid="{00000000-0005-0000-0000-00000E000000}"/>
    <cellStyle name="Navadno 3 2" xfId="20" xr:uid="{7F27F23F-1425-F349-8595-2104BC567349}"/>
    <cellStyle name="Navadno_GRADBENO-OBRT.DELA" xfId="3" xr:uid="{00000000-0005-0000-0000-00000F000000}"/>
    <cellStyle name="Navadno_SLIKOPLESKARSKA DELA" xfId="18" xr:uid="{00000000-0005-0000-0000-000011000000}"/>
    <cellStyle name="Normal" xfId="0" builtinId="0"/>
    <cellStyle name="Normal 2" xfId="4" xr:uid="{00000000-0005-0000-0000-000013000000}"/>
    <cellStyle name="Normal 3" xfId="19" xr:uid="{8375C1DC-A3AB-2A4C-AF89-F94C75EBE83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CD5B5"/>
      <rgbColor rgb="00A0E0E0"/>
      <rgbColor rgb="00600080"/>
      <rgbColor rgb="00F7921D"/>
      <rgbColor rgb="000080C0"/>
      <rgbColor rgb="00BFBFB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FFF"/>
      <rgbColor rgb="0069FFFF"/>
      <rgbColor rgb="00D7E4BD"/>
      <rgbColor rgb="00FFFF80"/>
      <rgbColor rgb="00A6CAF0"/>
      <rgbColor rgb="00FF9900"/>
      <rgbColor rgb="00B38FEE"/>
      <rgbColor rgb="00D9D9D9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333333"/>
      <rgbColor rgb="00993300"/>
      <rgbColor rgb="0085396A"/>
      <rgbColor rgb="004A3285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116" zoomScaleNormal="116" zoomScalePageLayoutView="121" workbookViewId="0">
      <selection activeCell="F8" sqref="F8"/>
    </sheetView>
  </sheetViews>
  <sheetFormatPr baseColWidth="10" defaultColWidth="12.5" defaultRowHeight="13"/>
  <cols>
    <col min="6" max="6" width="17" customWidth="1"/>
  </cols>
  <sheetData>
    <row r="1" spans="1:6" ht="14">
      <c r="A1" s="1"/>
      <c r="B1" s="1"/>
      <c r="C1" s="1"/>
      <c r="D1" s="1"/>
    </row>
    <row r="2" spans="1:6" ht="14">
      <c r="A2" s="1"/>
      <c r="B2" s="1"/>
      <c r="C2" s="1"/>
      <c r="D2" s="1"/>
    </row>
    <row r="3" spans="1:6" ht="21">
      <c r="A3" s="2" t="s">
        <v>0</v>
      </c>
      <c r="B3" s="3"/>
      <c r="C3" s="1"/>
      <c r="D3" s="1"/>
    </row>
    <row r="4" spans="1:6" ht="21">
      <c r="A4" s="4"/>
      <c r="B4" s="1"/>
      <c r="C4" s="1"/>
      <c r="D4" s="1"/>
    </row>
    <row r="5" spans="1:6" ht="21">
      <c r="A5" s="3"/>
      <c r="B5" s="1"/>
      <c r="C5" s="1"/>
      <c r="D5" s="1"/>
    </row>
    <row r="6" spans="1:6" ht="15">
      <c r="A6" s="5"/>
      <c r="B6" s="6"/>
      <c r="C6" s="6"/>
      <c r="D6" s="7"/>
      <c r="E6" s="6" t="s">
        <v>1</v>
      </c>
      <c r="F6" s="7" t="s">
        <v>2</v>
      </c>
    </row>
    <row r="7" spans="1:6" ht="15">
      <c r="A7" s="5" t="s">
        <v>3</v>
      </c>
      <c r="B7" s="6"/>
      <c r="C7" s="6"/>
      <c r="D7" s="8"/>
      <c r="E7" s="6" t="s">
        <v>4</v>
      </c>
      <c r="F7" s="8" t="s">
        <v>222</v>
      </c>
    </row>
    <row r="8" spans="1:6" ht="15">
      <c r="A8" s="5" t="s">
        <v>5</v>
      </c>
      <c r="B8" s="6"/>
      <c r="C8" s="6"/>
      <c r="D8" s="8"/>
      <c r="E8" s="6" t="s">
        <v>6</v>
      </c>
      <c r="F8" s="8" t="s">
        <v>7</v>
      </c>
    </row>
    <row r="9" spans="1:6" ht="15">
      <c r="A9" s="9"/>
      <c r="B9" s="6"/>
      <c r="C9" s="10"/>
      <c r="D9" s="11"/>
      <c r="E9" s="10" t="s">
        <v>96</v>
      </c>
      <c r="F9" s="11" t="s">
        <v>80</v>
      </c>
    </row>
    <row r="10" spans="1:6" ht="15">
      <c r="A10" s="12" t="s">
        <v>79</v>
      </c>
      <c r="B10" s="6"/>
      <c r="C10" s="10"/>
      <c r="D10" s="13"/>
      <c r="E10" s="10" t="s">
        <v>97</v>
      </c>
      <c r="F10" s="13" t="s">
        <v>8</v>
      </c>
    </row>
    <row r="11" spans="1:6" ht="14">
      <c r="A11" s="1"/>
      <c r="B11" s="14"/>
      <c r="C11" s="10"/>
      <c r="D11" s="13"/>
      <c r="E11" s="10" t="s">
        <v>9</v>
      </c>
      <c r="F11" s="13" t="s">
        <v>8</v>
      </c>
    </row>
    <row r="12" spans="1:6" ht="14">
      <c r="A12" s="1"/>
      <c r="B12" s="14"/>
      <c r="C12" s="6"/>
      <c r="D12" s="13"/>
      <c r="E12" s="6" t="s">
        <v>10</v>
      </c>
      <c r="F12" s="13" t="s">
        <v>8</v>
      </c>
    </row>
    <row r="13" spans="1:6" ht="15">
      <c r="A13" s="12"/>
      <c r="B13" s="1"/>
      <c r="C13" s="1"/>
      <c r="D13" s="1"/>
    </row>
    <row r="14" spans="1:6" ht="15">
      <c r="A14" s="12"/>
      <c r="B14" s="12"/>
      <c r="C14" s="1"/>
      <c r="D14" s="1"/>
    </row>
    <row r="15" spans="1:6" ht="15">
      <c r="A15" s="15" t="s">
        <v>205</v>
      </c>
      <c r="B15" s="16"/>
      <c r="C15" s="1"/>
      <c r="D15" s="1"/>
    </row>
    <row r="16" spans="1:6" ht="15">
      <c r="A16" s="15" t="s">
        <v>219</v>
      </c>
      <c r="B16" s="16"/>
      <c r="C16" s="1"/>
      <c r="D16" s="1"/>
    </row>
    <row r="17" spans="1:6" ht="15">
      <c r="A17" s="15" t="s">
        <v>220</v>
      </c>
      <c r="B17" s="16"/>
      <c r="C17" s="1"/>
      <c r="D17" s="1"/>
    </row>
    <row r="18" spans="1:6" ht="15">
      <c r="A18" s="5"/>
      <c r="B18" s="17"/>
      <c r="C18" s="1"/>
      <c r="D18" s="1"/>
    </row>
    <row r="19" spans="1:6" ht="15">
      <c r="A19" s="5"/>
      <c r="B19" s="17"/>
      <c r="C19" s="1"/>
      <c r="D19" s="1"/>
    </row>
    <row r="20" spans="1:6" ht="37">
      <c r="A20" s="191" t="s">
        <v>204</v>
      </c>
      <c r="B20" s="191"/>
      <c r="C20" s="191"/>
      <c r="D20" s="191"/>
      <c r="E20" s="191"/>
      <c r="F20" s="191"/>
    </row>
    <row r="21" spans="1:6" ht="15">
      <c r="A21" s="5"/>
      <c r="B21" s="17"/>
      <c r="C21" s="1"/>
      <c r="D21" s="1"/>
    </row>
    <row r="22" spans="1:6" ht="14">
      <c r="A22" s="17"/>
      <c r="B22" s="17"/>
      <c r="C22" s="1"/>
      <c r="D22" s="1"/>
    </row>
    <row r="23" spans="1:6" ht="15">
      <c r="A23" s="18"/>
      <c r="B23" s="18"/>
      <c r="C23" s="18"/>
      <c r="D23" s="18"/>
    </row>
    <row r="24" spans="1:6" ht="16">
      <c r="A24" s="19" t="s">
        <v>11</v>
      </c>
      <c r="B24" s="19"/>
      <c r="C24" s="19"/>
      <c r="D24" s="20"/>
    </row>
    <row r="25" spans="1:6" ht="16">
      <c r="A25" s="19"/>
      <c r="B25" s="19"/>
      <c r="C25" s="19"/>
      <c r="D25" s="7"/>
    </row>
    <row r="26" spans="1:6" ht="15">
      <c r="A26" s="192" t="s">
        <v>221</v>
      </c>
      <c r="B26" s="193"/>
      <c r="C26" s="193"/>
      <c r="D26" s="193"/>
      <c r="E26" s="193"/>
      <c r="F26" s="194"/>
    </row>
    <row r="27" spans="1:6" ht="15">
      <c r="A27" s="195"/>
      <c r="B27" s="196"/>
      <c r="C27" s="196"/>
      <c r="D27" s="196"/>
      <c r="E27" s="196"/>
      <c r="F27" s="197"/>
    </row>
    <row r="28" spans="1:6" ht="15">
      <c r="A28" s="7"/>
      <c r="B28" s="7"/>
      <c r="C28" s="7"/>
      <c r="D28" s="7"/>
    </row>
    <row r="29" spans="1:6" ht="15">
      <c r="A29" s="21"/>
      <c r="B29" s="22"/>
      <c r="C29" s="22"/>
      <c r="D29" s="22" t="s">
        <v>12</v>
      </c>
      <c r="E29" s="23"/>
      <c r="F29" s="24">
        <f>rekapitulacija!F28</f>
        <v>0</v>
      </c>
    </row>
    <row r="30" spans="1:6" ht="15">
      <c r="A30" s="21"/>
      <c r="B30" s="22"/>
      <c r="C30" s="22"/>
      <c r="D30" s="22" t="s">
        <v>13</v>
      </c>
      <c r="E30" s="23"/>
      <c r="F30" s="24">
        <f>rekapitulacija!F29</f>
        <v>0</v>
      </c>
    </row>
    <row r="31" spans="1:6" ht="15">
      <c r="A31" s="1"/>
      <c r="B31" s="25"/>
      <c r="C31" s="25"/>
      <c r="D31" s="26"/>
    </row>
    <row r="32" spans="1:6" ht="19">
      <c r="A32" s="27" t="s">
        <v>14</v>
      </c>
      <c r="B32" s="28"/>
      <c r="C32" s="28"/>
      <c r="D32" s="28"/>
      <c r="E32" s="29"/>
      <c r="F32" s="30">
        <f>rekapitulacija!F32</f>
        <v>0</v>
      </c>
    </row>
    <row r="33" spans="1:5" ht="14">
      <c r="A33" s="1"/>
      <c r="B33" s="1"/>
      <c r="C33" s="1"/>
      <c r="D33" s="31"/>
    </row>
    <row r="34" spans="1:5" ht="14">
      <c r="A34" s="1"/>
      <c r="B34" s="1"/>
      <c r="C34" s="1"/>
      <c r="D34" s="31"/>
    </row>
    <row r="35" spans="1:5" ht="14">
      <c r="A35" s="32"/>
      <c r="B35" s="33"/>
      <c r="C35" s="33"/>
      <c r="D35" s="31"/>
    </row>
    <row r="36" spans="1:5" ht="14">
      <c r="A36" s="34"/>
      <c r="B36" s="33"/>
      <c r="C36" s="33"/>
      <c r="D36" s="31"/>
    </row>
    <row r="37" spans="1:5" ht="14">
      <c r="A37" s="34"/>
      <c r="B37" s="33"/>
      <c r="C37" s="33"/>
      <c r="D37" s="31"/>
    </row>
    <row r="38" spans="1:5" ht="14">
      <c r="A38" s="1"/>
      <c r="B38" s="1"/>
      <c r="C38" s="1"/>
      <c r="D38" s="31"/>
    </row>
    <row r="39" spans="1:5" ht="14">
      <c r="A39" s="1"/>
      <c r="B39" s="1"/>
      <c r="C39" s="1"/>
      <c r="D39" s="31"/>
    </row>
    <row r="40" spans="1:5" ht="14">
      <c r="A40" s="1"/>
      <c r="B40" s="1"/>
      <c r="C40" s="1"/>
      <c r="D40" s="31"/>
    </row>
    <row r="41" spans="1:5" ht="16">
      <c r="A41" s="19" t="s">
        <v>15</v>
      </c>
      <c r="B41" s="19"/>
      <c r="C41" s="35"/>
      <c r="D41" s="35"/>
      <c r="E41" s="35" t="s">
        <v>16</v>
      </c>
    </row>
    <row r="42" spans="1:5" ht="16">
      <c r="A42" s="19" t="s">
        <v>17</v>
      </c>
      <c r="B42" s="19"/>
      <c r="C42" s="36"/>
      <c r="D42" s="36"/>
      <c r="E42" s="36" t="s">
        <v>18</v>
      </c>
    </row>
    <row r="43" spans="1:5" ht="16">
      <c r="A43" s="37"/>
      <c r="B43" s="37"/>
      <c r="C43" s="37"/>
      <c r="D43" s="37"/>
    </row>
    <row r="44" spans="1:5" ht="16">
      <c r="A44" s="37"/>
      <c r="B44" s="37"/>
      <c r="C44" s="37"/>
      <c r="D44" s="37"/>
    </row>
  </sheetData>
  <mergeCells count="3">
    <mergeCell ref="A20:F20"/>
    <mergeCell ref="A26:F26"/>
    <mergeCell ref="A27:F27"/>
  </mergeCells>
  <phoneticPr fontId="22" type="noConversion"/>
  <pageMargins left="0.7" right="0.7" top="0.75" bottom="0.75" header="0.51180555555555551" footer="0.3"/>
  <pageSetup paperSize="9" firstPageNumber="0" orientation="portrait" horizontalDpi="300" verticalDpi="300"/>
  <headerFooter alignWithMargins="0">
    <oddFooter>&amp;C&amp;"Calibri,Regular"&amp;P/&amp;N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="150" zoomScaleNormal="150" zoomScalePageLayoutView="150" workbookViewId="0">
      <selection activeCell="F25" sqref="F25"/>
    </sheetView>
  </sheetViews>
  <sheetFormatPr baseColWidth="10" defaultColWidth="12.5" defaultRowHeight="12"/>
  <cols>
    <col min="1" max="1" width="11" style="43" bestFit="1" customWidth="1"/>
    <col min="2" max="2" width="12.5" style="43"/>
    <col min="3" max="3" width="11.83203125" style="43" customWidth="1"/>
    <col min="4" max="5" width="12.5" style="43"/>
    <col min="6" max="6" width="15.5" style="43" customWidth="1"/>
    <col min="7" max="16384" width="12.5" style="43"/>
  </cols>
  <sheetData>
    <row r="1" spans="1:6">
      <c r="A1" s="38" t="s">
        <v>19</v>
      </c>
      <c r="B1" s="39" t="str">
        <f>prva!A15</f>
        <v>ETAŽNI LASTNIKI STAVBE</v>
      </c>
      <c r="C1" s="40"/>
      <c r="D1" s="41"/>
      <c r="E1" s="40"/>
      <c r="F1" s="42"/>
    </row>
    <row r="2" spans="1:6">
      <c r="A2" s="44"/>
      <c r="B2" s="45" t="str">
        <f>prva!A16</f>
        <v>CELOVŠKA CESTA 287</v>
      </c>
      <c r="C2" s="46"/>
      <c r="D2" s="46"/>
      <c r="E2" s="46"/>
      <c r="F2" s="47"/>
    </row>
    <row r="3" spans="1:6">
      <c r="A3" s="44"/>
      <c r="B3" s="45" t="str">
        <f>prva!A17</f>
        <v>1000 LJUBLJANA</v>
      </c>
      <c r="C3" s="46"/>
      <c r="D3" s="48"/>
      <c r="E3" s="46"/>
      <c r="F3" s="47"/>
    </row>
    <row r="4" spans="1:6">
      <c r="A4" s="49"/>
      <c r="B4" s="50"/>
      <c r="C4" s="51"/>
      <c r="D4" s="51"/>
      <c r="E4" s="51"/>
      <c r="F4" s="52"/>
    </row>
    <row r="5" spans="1:6">
      <c r="A5" s="46"/>
      <c r="B5" s="45"/>
      <c r="C5" s="46"/>
      <c r="D5" s="46"/>
      <c r="E5" s="46"/>
      <c r="F5" s="53"/>
    </row>
    <row r="6" spans="1:6">
      <c r="A6" s="54" t="s">
        <v>20</v>
      </c>
      <c r="B6" s="55" t="str">
        <f>prva!A16</f>
        <v>CELOVŠKA CESTA 287</v>
      </c>
      <c r="C6" s="56"/>
      <c r="D6" s="55" t="str">
        <f>prva!A17</f>
        <v>1000 LJUBLJANA</v>
      </c>
      <c r="E6" s="56"/>
      <c r="F6" s="57"/>
    </row>
    <row r="7" spans="1:6">
      <c r="A7" s="46"/>
      <c r="B7" s="45"/>
      <c r="C7" s="46"/>
      <c r="D7" s="46"/>
      <c r="E7" s="46"/>
      <c r="F7" s="53"/>
    </row>
    <row r="8" spans="1:6" ht="15.75" customHeight="1">
      <c r="A8" s="54" t="s">
        <v>21</v>
      </c>
      <c r="B8" s="198" t="s">
        <v>22</v>
      </c>
      <c r="C8" s="198"/>
      <c r="D8" s="198"/>
      <c r="E8" s="198"/>
      <c r="F8" s="199"/>
    </row>
    <row r="9" spans="1:6">
      <c r="A9" s="46"/>
      <c r="B9" s="46"/>
      <c r="C9" s="46"/>
      <c r="D9" s="46"/>
      <c r="E9" s="46"/>
      <c r="F9" s="53"/>
    </row>
    <row r="10" spans="1:6">
      <c r="A10" s="46"/>
      <c r="B10" s="46"/>
      <c r="C10" s="46"/>
      <c r="D10" s="46"/>
      <c r="E10" s="46"/>
      <c r="F10" s="53"/>
    </row>
    <row r="11" spans="1:6">
      <c r="A11" s="46"/>
      <c r="B11" s="58" t="s">
        <v>23</v>
      </c>
      <c r="C11" s="59"/>
      <c r="D11" s="59"/>
      <c r="E11" s="59"/>
      <c r="F11" s="60"/>
    </row>
    <row r="12" spans="1:6">
      <c r="A12" s="46"/>
      <c r="B12" s="46"/>
      <c r="C12" s="46"/>
      <c r="D12" s="46"/>
      <c r="E12" s="46"/>
      <c r="F12" s="53"/>
    </row>
    <row r="13" spans="1:6">
      <c r="A13" s="61"/>
      <c r="B13" s="58" t="s">
        <v>24</v>
      </c>
      <c r="C13" s="59"/>
      <c r="D13" s="59"/>
      <c r="E13" s="59"/>
      <c r="F13" s="60"/>
    </row>
    <row r="14" spans="1:6">
      <c r="A14" s="61"/>
      <c r="B14" s="45"/>
      <c r="C14" s="46"/>
      <c r="D14" s="46"/>
      <c r="E14" s="46"/>
      <c r="F14" s="53"/>
    </row>
    <row r="15" spans="1:6">
      <c r="A15" s="62"/>
      <c r="B15" s="45" t="str">
        <f>'pripravljalna dela'!B3</f>
        <v>PRIPRAVLJALNA DELA</v>
      </c>
      <c r="C15" s="46"/>
      <c r="D15" s="46"/>
      <c r="E15" s="46"/>
      <c r="F15" s="65">
        <f>'pripravljalna dela'!F29</f>
        <v>0</v>
      </c>
    </row>
    <row r="16" spans="1:6">
      <c r="A16" s="62"/>
      <c r="B16" s="46"/>
      <c r="C16" s="46"/>
      <c r="D16" s="46"/>
      <c r="E16" s="53"/>
      <c r="F16" s="53"/>
    </row>
    <row r="17" spans="1:6">
      <c r="A17" s="62"/>
      <c r="B17" s="45" t="str">
        <f>'RAVNA STREHA'!B2</f>
        <v>SANACIJA TERASE</v>
      </c>
      <c r="C17" s="46"/>
      <c r="D17" s="46"/>
      <c r="E17" s="53"/>
      <c r="F17" s="65">
        <f>'RAVNA STREHA'!F172</f>
        <v>0</v>
      </c>
    </row>
    <row r="18" spans="1:6">
      <c r="A18" s="62"/>
      <c r="B18" s="46" t="str">
        <f>'RAVNA STREHA'!B6</f>
        <v>RUŠITVENA IN DEMONTAŽNA DELA</v>
      </c>
      <c r="C18" s="46"/>
      <c r="D18" s="46"/>
      <c r="E18" s="53">
        <f>'RAVNA STREHA'!F28</f>
        <v>0</v>
      </c>
      <c r="F18" s="53"/>
    </row>
    <row r="19" spans="1:6">
      <c r="A19" s="62"/>
      <c r="B19" s="46" t="str">
        <f>'RAVNA STREHA'!B32</f>
        <v>KROVSKA DELA</v>
      </c>
      <c r="C19" s="46"/>
      <c r="D19" s="46"/>
      <c r="E19" s="53">
        <f>'RAVNA STREHA'!F112</f>
        <v>0</v>
      </c>
      <c r="F19" s="53"/>
    </row>
    <row r="20" spans="1:6">
      <c r="A20" s="62"/>
      <c r="B20" s="46" t="str">
        <f>'RAVNA STREHA'!B116</f>
        <v>KLEPARSKA DELA</v>
      </c>
      <c r="C20" s="46"/>
      <c r="D20" s="46"/>
      <c r="E20" s="53">
        <f>'RAVNA STREHA'!F132</f>
        <v>0</v>
      </c>
      <c r="F20" s="53"/>
    </row>
    <row r="21" spans="1:6">
      <c r="A21" s="62"/>
      <c r="B21" s="46" t="str">
        <f>'RAVNA STREHA'!B136</f>
        <v>RAZNA DELA</v>
      </c>
      <c r="C21" s="46"/>
      <c r="D21" s="46"/>
      <c r="E21" s="53">
        <f>'RAVNA STREHA'!F168</f>
        <v>0</v>
      </c>
      <c r="F21" s="53"/>
    </row>
    <row r="22" spans="1:6">
      <c r="A22" s="62"/>
      <c r="B22" s="46"/>
      <c r="C22" s="46"/>
      <c r="D22" s="46"/>
      <c r="E22" s="53"/>
      <c r="F22" s="53"/>
    </row>
    <row r="23" spans="1:6">
      <c r="A23" s="62"/>
      <c r="B23" s="183" t="s">
        <v>271</v>
      </c>
      <c r="C23" s="46"/>
      <c r="D23" s="46"/>
      <c r="E23" s="53"/>
      <c r="F23" s="184">
        <f>SUM(F15:F22)*0.05</f>
        <v>0</v>
      </c>
    </row>
    <row r="24" spans="1:6">
      <c r="A24" s="62"/>
      <c r="B24" s="46"/>
      <c r="C24" s="46"/>
      <c r="D24" s="46"/>
      <c r="E24" s="46"/>
      <c r="F24" s="53"/>
    </row>
    <row r="25" spans="1:6">
      <c r="A25" s="45"/>
      <c r="B25" s="58" t="s">
        <v>25</v>
      </c>
      <c r="C25" s="63"/>
      <c r="D25" s="63"/>
      <c r="E25" s="63"/>
      <c r="F25" s="64">
        <f>SUM(F15:F24)</f>
        <v>0</v>
      </c>
    </row>
    <row r="26" spans="1:6">
      <c r="A26" s="45"/>
      <c r="B26" s="45"/>
      <c r="C26" s="45"/>
      <c r="D26" s="45"/>
      <c r="E26" s="45"/>
      <c r="F26" s="65"/>
    </row>
    <row r="27" spans="1:6">
      <c r="A27" s="46"/>
      <c r="B27" s="46"/>
      <c r="C27" s="46"/>
      <c r="D27" s="46"/>
      <c r="E27" s="46"/>
      <c r="F27" s="53"/>
    </row>
    <row r="28" spans="1:6">
      <c r="A28" s="46"/>
      <c r="B28" s="66" t="s">
        <v>26</v>
      </c>
      <c r="C28" s="67"/>
      <c r="D28" s="67"/>
      <c r="E28" s="67"/>
      <c r="F28" s="68">
        <f>F25</f>
        <v>0</v>
      </c>
    </row>
    <row r="29" spans="1:6">
      <c r="A29" s="46"/>
      <c r="B29" s="69" t="s">
        <v>27</v>
      </c>
      <c r="C29" s="46"/>
      <c r="D29" s="46"/>
      <c r="E29" s="46"/>
      <c r="F29" s="70">
        <f>F28*0.095</f>
        <v>0</v>
      </c>
    </row>
    <row r="30" spans="1:6">
      <c r="A30" s="46"/>
      <c r="B30" s="71" t="s">
        <v>28</v>
      </c>
      <c r="C30" s="72"/>
      <c r="D30" s="72"/>
      <c r="E30" s="72"/>
      <c r="F30" s="73">
        <f>F29+F28</f>
        <v>0</v>
      </c>
    </row>
    <row r="31" spans="1:6">
      <c r="A31" s="46"/>
      <c r="B31" s="45"/>
      <c r="C31" s="46"/>
      <c r="D31" s="46"/>
      <c r="E31" s="46"/>
      <c r="F31" s="53"/>
    </row>
    <row r="32" spans="1:6">
      <c r="A32" s="46"/>
      <c r="B32" s="74" t="s">
        <v>29</v>
      </c>
      <c r="C32" s="75"/>
      <c r="D32" s="75"/>
      <c r="E32" s="75"/>
      <c r="F32" s="76">
        <f>F30</f>
        <v>0</v>
      </c>
    </row>
  </sheetData>
  <mergeCells count="1">
    <mergeCell ref="B8:F8"/>
  </mergeCells>
  <phoneticPr fontId="22" type="noConversion"/>
  <pageMargins left="0.7" right="0.7" top="0.75" bottom="0.75" header="0.51180555555555551" footer="0.3"/>
  <pageSetup paperSize="9" firstPageNumber="0" orientation="portrait" horizontalDpi="300" verticalDpi="300"/>
  <headerFooter alignWithMargins="0">
    <oddFooter>&amp;C&amp;"Calibri,Regular"&amp;P/&amp;N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"/>
  <sheetViews>
    <sheetView topLeftCell="A80" zoomScale="210" zoomScaleNormal="210" zoomScalePageLayoutView="225" workbookViewId="0">
      <selection activeCell="A17" sqref="A17:F17"/>
    </sheetView>
  </sheetViews>
  <sheetFormatPr baseColWidth="10" defaultColWidth="12.5" defaultRowHeight="12"/>
  <cols>
    <col min="1" max="16384" width="12.5" style="43"/>
  </cols>
  <sheetData>
    <row r="1" spans="1:6">
      <c r="A1" s="77"/>
      <c r="B1" s="77"/>
      <c r="C1" s="77"/>
      <c r="D1" s="77"/>
      <c r="E1" s="77"/>
      <c r="F1" s="77"/>
    </row>
    <row r="2" spans="1:6" ht="13" thickBot="1">
      <c r="A2" s="78" t="s">
        <v>30</v>
      </c>
      <c r="B2" s="78"/>
      <c r="C2" s="78"/>
      <c r="D2" s="78"/>
      <c r="E2" s="78"/>
      <c r="F2" s="78"/>
    </row>
    <row r="3" spans="1:6" ht="13" thickTop="1">
      <c r="A3" s="79"/>
      <c r="B3" s="79"/>
      <c r="C3" s="79"/>
      <c r="D3" s="79"/>
      <c r="E3" s="79"/>
      <c r="F3" s="80"/>
    </row>
    <row r="4" spans="1:6" s="77" customFormat="1">
      <c r="A4" s="200" t="s">
        <v>127</v>
      </c>
      <c r="B4" s="200"/>
      <c r="C4" s="200"/>
      <c r="D4" s="200"/>
      <c r="E4" s="200"/>
      <c r="F4" s="200"/>
    </row>
    <row r="5" spans="1:6" s="77" customFormat="1">
      <c r="A5" s="200" t="s">
        <v>128</v>
      </c>
      <c r="B5" s="200"/>
      <c r="C5" s="200"/>
      <c r="D5" s="200"/>
      <c r="E5" s="200"/>
      <c r="F5" s="200"/>
    </row>
    <row r="6" spans="1:6" s="77" customFormat="1">
      <c r="A6" s="200" t="s">
        <v>129</v>
      </c>
      <c r="B6" s="200"/>
      <c r="C6" s="200"/>
      <c r="D6" s="200"/>
      <c r="E6" s="200"/>
      <c r="F6" s="200"/>
    </row>
    <row r="7" spans="1:6" s="77" customFormat="1">
      <c r="A7" s="202" t="s">
        <v>130</v>
      </c>
      <c r="B7" s="202"/>
      <c r="C7" s="202"/>
      <c r="D7" s="202"/>
      <c r="E7" s="202"/>
      <c r="F7" s="202"/>
    </row>
    <row r="8" spans="1:6" s="77" customFormat="1">
      <c r="A8" s="202" t="s">
        <v>131</v>
      </c>
      <c r="B8" s="202"/>
      <c r="C8" s="202"/>
      <c r="D8" s="202"/>
      <c r="E8" s="202"/>
      <c r="F8" s="202"/>
    </row>
    <row r="9" spans="1:6" s="77" customFormat="1">
      <c r="A9" s="202" t="s">
        <v>132</v>
      </c>
      <c r="B9" s="202"/>
      <c r="C9" s="202"/>
      <c r="D9" s="202"/>
      <c r="E9" s="202"/>
      <c r="F9" s="202"/>
    </row>
    <row r="10" spans="1:6" s="77" customFormat="1">
      <c r="A10" s="79"/>
      <c r="B10" s="79"/>
      <c r="C10" s="79"/>
      <c r="D10" s="79"/>
      <c r="E10" s="79"/>
      <c r="F10" s="80"/>
    </row>
    <row r="11" spans="1:6" ht="13" thickBot="1">
      <c r="A11" s="78" t="s">
        <v>94</v>
      </c>
      <c r="B11" s="78"/>
      <c r="C11" s="78"/>
      <c r="D11" s="78"/>
      <c r="E11" s="78"/>
      <c r="F11" s="78"/>
    </row>
    <row r="12" spans="1:6" ht="13" thickTop="1">
      <c r="A12" s="79"/>
      <c r="B12" s="79"/>
      <c r="C12" s="79"/>
      <c r="D12" s="79"/>
      <c r="E12" s="79"/>
      <c r="F12" s="80"/>
    </row>
    <row r="13" spans="1:6">
      <c r="A13" s="200" t="s">
        <v>133</v>
      </c>
      <c r="B13" s="200"/>
      <c r="C13" s="200"/>
      <c r="D13" s="200"/>
      <c r="E13" s="200"/>
      <c r="F13" s="200"/>
    </row>
    <row r="14" spans="1:6">
      <c r="A14" s="201" t="s">
        <v>134</v>
      </c>
      <c r="B14" s="201"/>
      <c r="C14" s="201"/>
      <c r="D14" s="201"/>
      <c r="E14" s="201"/>
      <c r="F14" s="201"/>
    </row>
    <row r="15" spans="1:6">
      <c r="A15" s="201" t="s">
        <v>135</v>
      </c>
      <c r="B15" s="201"/>
      <c r="C15" s="201"/>
      <c r="D15" s="201"/>
      <c r="E15" s="201"/>
      <c r="F15" s="201"/>
    </row>
    <row r="16" spans="1:6">
      <c r="A16" s="201" t="s">
        <v>31</v>
      </c>
      <c r="B16" s="201"/>
      <c r="C16" s="201"/>
      <c r="D16" s="201"/>
      <c r="E16" s="201"/>
      <c r="F16" s="201"/>
    </row>
    <row r="17" spans="1:6">
      <c r="A17" s="201" t="s">
        <v>82</v>
      </c>
      <c r="B17" s="201"/>
      <c r="C17" s="201"/>
      <c r="D17" s="201"/>
      <c r="E17" s="201"/>
      <c r="F17" s="201"/>
    </row>
    <row r="18" spans="1:6">
      <c r="A18" s="201" t="s">
        <v>136</v>
      </c>
      <c r="B18" s="201"/>
      <c r="C18" s="201"/>
      <c r="D18" s="201"/>
      <c r="E18" s="201"/>
      <c r="F18" s="201"/>
    </row>
    <row r="19" spans="1:6">
      <c r="A19" s="201" t="s">
        <v>137</v>
      </c>
      <c r="B19" s="201"/>
      <c r="C19" s="201"/>
      <c r="D19" s="201"/>
      <c r="E19" s="201"/>
      <c r="F19" s="201"/>
    </row>
    <row r="20" spans="1:6">
      <c r="A20" s="201" t="s">
        <v>138</v>
      </c>
      <c r="B20" s="201"/>
      <c r="C20" s="201"/>
      <c r="D20" s="201"/>
      <c r="E20" s="201"/>
      <c r="F20" s="201"/>
    </row>
    <row r="21" spans="1:6">
      <c r="A21" s="201" t="s">
        <v>139</v>
      </c>
      <c r="B21" s="201"/>
      <c r="C21" s="201"/>
      <c r="D21" s="201"/>
      <c r="E21" s="201"/>
      <c r="F21" s="201"/>
    </row>
    <row r="22" spans="1:6">
      <c r="A22" s="201" t="s">
        <v>140</v>
      </c>
      <c r="B22" s="201"/>
      <c r="C22" s="201"/>
      <c r="D22" s="201"/>
      <c r="E22" s="201"/>
      <c r="F22" s="201"/>
    </row>
    <row r="23" spans="1:6">
      <c r="A23" s="201" t="s">
        <v>141</v>
      </c>
      <c r="B23" s="201"/>
      <c r="C23" s="201"/>
      <c r="D23" s="201"/>
      <c r="E23" s="201"/>
      <c r="F23" s="201"/>
    </row>
    <row r="24" spans="1:6">
      <c r="A24" s="201" t="s">
        <v>142</v>
      </c>
      <c r="B24" s="201"/>
      <c r="C24" s="201"/>
      <c r="D24" s="201"/>
      <c r="E24" s="201"/>
      <c r="F24" s="201"/>
    </row>
    <row r="25" spans="1:6">
      <c r="A25" s="201" t="s">
        <v>143</v>
      </c>
      <c r="B25" s="201"/>
      <c r="C25" s="201"/>
      <c r="D25" s="201"/>
      <c r="E25" s="201"/>
      <c r="F25" s="201"/>
    </row>
    <row r="26" spans="1:6">
      <c r="A26" s="201" t="s">
        <v>144</v>
      </c>
      <c r="B26" s="201"/>
      <c r="C26" s="201"/>
      <c r="D26" s="201"/>
      <c r="E26" s="201"/>
      <c r="F26" s="201"/>
    </row>
    <row r="27" spans="1:6">
      <c r="A27" s="201" t="s">
        <v>145</v>
      </c>
      <c r="B27" s="201"/>
      <c r="C27" s="201"/>
      <c r="D27" s="201"/>
      <c r="E27" s="201"/>
      <c r="F27" s="201"/>
    </row>
    <row r="28" spans="1:6">
      <c r="A28" s="201" t="s">
        <v>146</v>
      </c>
      <c r="B28" s="201"/>
      <c r="C28" s="201"/>
      <c r="D28" s="201"/>
      <c r="E28" s="201"/>
      <c r="F28" s="201"/>
    </row>
    <row r="29" spans="1:6">
      <c r="A29" s="201" t="s">
        <v>147</v>
      </c>
      <c r="B29" s="201"/>
      <c r="C29" s="201"/>
      <c r="D29" s="201"/>
      <c r="E29" s="201"/>
      <c r="F29" s="201"/>
    </row>
    <row r="30" spans="1:6">
      <c r="A30" s="201" t="s">
        <v>148</v>
      </c>
      <c r="B30" s="201"/>
      <c r="C30" s="201"/>
      <c r="D30" s="201"/>
      <c r="E30" s="201"/>
      <c r="F30" s="201"/>
    </row>
    <row r="31" spans="1:6">
      <c r="A31" s="148"/>
      <c r="B31" s="148"/>
      <c r="C31" s="148"/>
      <c r="D31" s="148"/>
      <c r="E31" s="148"/>
      <c r="F31" s="148"/>
    </row>
    <row r="32" spans="1:6">
      <c r="A32" s="200" t="s">
        <v>149</v>
      </c>
      <c r="B32" s="200"/>
      <c r="C32" s="200"/>
      <c r="D32" s="200"/>
      <c r="E32" s="200"/>
      <c r="F32" s="200"/>
    </row>
    <row r="33" spans="1:6">
      <c r="A33" s="200" t="s">
        <v>150</v>
      </c>
      <c r="B33" s="200"/>
      <c r="C33" s="200"/>
      <c r="D33" s="200"/>
      <c r="E33" s="200"/>
      <c r="F33" s="200"/>
    </row>
    <row r="34" spans="1:6">
      <c r="A34" s="200" t="s">
        <v>151</v>
      </c>
      <c r="B34" s="200"/>
      <c r="C34" s="200"/>
      <c r="D34" s="200"/>
      <c r="E34" s="200"/>
      <c r="F34" s="200"/>
    </row>
    <row r="35" spans="1:6">
      <c r="A35" s="200" t="s">
        <v>152</v>
      </c>
      <c r="B35" s="200"/>
      <c r="C35" s="200"/>
      <c r="D35" s="200"/>
      <c r="E35" s="200"/>
      <c r="F35" s="200"/>
    </row>
    <row r="36" spans="1:6">
      <c r="A36" s="200" t="s">
        <v>153</v>
      </c>
      <c r="B36" s="200"/>
      <c r="C36" s="200"/>
      <c r="D36" s="200"/>
      <c r="E36" s="200"/>
      <c r="F36" s="200"/>
    </row>
    <row r="37" spans="1:6">
      <c r="A37" s="79"/>
      <c r="B37" s="79"/>
      <c r="C37" s="79"/>
      <c r="D37" s="79"/>
      <c r="E37" s="79"/>
      <c r="F37" s="80"/>
    </row>
    <row r="38" spans="1:6">
      <c r="A38" s="84" t="s">
        <v>154</v>
      </c>
      <c r="B38" s="84"/>
      <c r="C38" s="84"/>
      <c r="D38" s="84"/>
      <c r="E38" s="84"/>
      <c r="F38" s="80"/>
    </row>
    <row r="39" spans="1:6">
      <c r="A39" s="84" t="s">
        <v>155</v>
      </c>
      <c r="B39" s="84"/>
      <c r="C39" s="84"/>
      <c r="D39" s="84"/>
      <c r="E39" s="84"/>
      <c r="F39" s="80"/>
    </row>
    <row r="40" spans="1:6">
      <c r="A40" s="84" t="s">
        <v>156</v>
      </c>
      <c r="B40" s="84"/>
      <c r="C40" s="84"/>
      <c r="D40" s="84"/>
      <c r="E40" s="84"/>
      <c r="F40" s="80"/>
    </row>
    <row r="41" spans="1:6">
      <c r="A41" s="82" t="s">
        <v>157</v>
      </c>
      <c r="B41" s="82"/>
      <c r="C41" s="82"/>
      <c r="D41" s="82"/>
      <c r="E41" s="82"/>
      <c r="F41" s="80"/>
    </row>
    <row r="42" spans="1:6">
      <c r="A42" s="82" t="s">
        <v>158</v>
      </c>
      <c r="B42" s="82"/>
      <c r="C42" s="82"/>
      <c r="D42" s="82"/>
      <c r="E42" s="82"/>
      <c r="F42" s="80"/>
    </row>
    <row r="43" spans="1:6">
      <c r="A43" s="82" t="s">
        <v>159</v>
      </c>
      <c r="B43" s="82"/>
      <c r="C43" s="82"/>
      <c r="D43" s="82"/>
      <c r="E43" s="82"/>
      <c r="F43" s="80"/>
    </row>
    <row r="44" spans="1:6">
      <c r="A44" s="82" t="s">
        <v>160</v>
      </c>
      <c r="B44" s="82"/>
      <c r="C44" s="82"/>
      <c r="D44" s="82"/>
      <c r="E44" s="82"/>
      <c r="F44" s="80"/>
    </row>
    <row r="45" spans="1:6">
      <c r="A45" s="79"/>
      <c r="B45" s="79"/>
      <c r="C45" s="79"/>
      <c r="D45" s="79"/>
      <c r="E45" s="79"/>
      <c r="F45" s="80"/>
    </row>
    <row r="46" spans="1:6">
      <c r="A46" s="82" t="s">
        <v>161</v>
      </c>
      <c r="B46" s="82"/>
      <c r="C46" s="82"/>
      <c r="D46" s="82"/>
      <c r="E46" s="82"/>
      <c r="F46" s="80"/>
    </row>
    <row r="47" spans="1:6">
      <c r="A47" s="82" t="s">
        <v>162</v>
      </c>
      <c r="B47" s="82"/>
      <c r="C47" s="82"/>
      <c r="D47" s="82"/>
      <c r="E47" s="82"/>
      <c r="F47" s="80"/>
    </row>
    <row r="48" spans="1:6">
      <c r="A48" s="79"/>
      <c r="B48" s="79"/>
      <c r="C48" s="79"/>
      <c r="D48" s="79"/>
      <c r="E48" s="79"/>
      <c r="F48" s="80"/>
    </row>
    <row r="49" spans="1:6">
      <c r="A49" s="82" t="s">
        <v>163</v>
      </c>
      <c r="B49" s="82"/>
      <c r="C49" s="82"/>
      <c r="D49" s="82"/>
      <c r="E49" s="82"/>
      <c r="F49" s="80"/>
    </row>
    <row r="50" spans="1:6">
      <c r="A50" s="82" t="s">
        <v>164</v>
      </c>
      <c r="B50" s="82"/>
      <c r="C50" s="82"/>
      <c r="D50" s="82"/>
      <c r="E50" s="82"/>
      <c r="F50" s="80"/>
    </row>
    <row r="51" spans="1:6">
      <c r="A51" s="79"/>
      <c r="B51" s="79"/>
      <c r="C51" s="79"/>
      <c r="D51" s="79"/>
      <c r="E51" s="79"/>
      <c r="F51" s="80"/>
    </row>
    <row r="52" spans="1:6" ht="13" thickBot="1">
      <c r="A52" s="78" t="s">
        <v>83</v>
      </c>
      <c r="B52" s="78"/>
      <c r="C52" s="78"/>
      <c r="D52" s="78"/>
      <c r="E52" s="78"/>
      <c r="F52" s="78"/>
    </row>
    <row r="53" spans="1:6" ht="13" thickTop="1">
      <c r="A53" s="79"/>
      <c r="B53" s="79"/>
      <c r="C53" s="79"/>
      <c r="D53" s="79"/>
      <c r="E53" s="79"/>
      <c r="F53" s="80"/>
    </row>
    <row r="54" spans="1:6">
      <c r="A54" s="79" t="s">
        <v>32</v>
      </c>
      <c r="B54" s="79"/>
      <c r="C54" s="79"/>
      <c r="D54" s="79"/>
      <c r="E54" s="79"/>
      <c r="F54" s="80"/>
    </row>
    <row r="55" spans="1:6">
      <c r="A55" s="79" t="s">
        <v>33</v>
      </c>
      <c r="B55" s="79"/>
      <c r="C55" s="79"/>
      <c r="D55" s="79"/>
      <c r="E55" s="79"/>
      <c r="F55" s="80"/>
    </row>
    <row r="56" spans="1:6">
      <c r="A56" s="79" t="s">
        <v>84</v>
      </c>
      <c r="B56" s="79"/>
      <c r="C56" s="79"/>
      <c r="D56" s="79"/>
      <c r="E56" s="79"/>
      <c r="F56" s="80"/>
    </row>
    <row r="57" spans="1:6">
      <c r="A57" s="79" t="s">
        <v>34</v>
      </c>
      <c r="B57" s="79"/>
      <c r="C57" s="79"/>
      <c r="D57" s="79"/>
      <c r="E57" s="79"/>
      <c r="F57" s="80"/>
    </row>
    <row r="58" spans="1:6">
      <c r="A58" s="79" t="s">
        <v>85</v>
      </c>
      <c r="B58" s="79"/>
      <c r="C58" s="79"/>
      <c r="D58" s="79"/>
      <c r="E58" s="79"/>
      <c r="F58" s="80"/>
    </row>
    <row r="59" spans="1:6">
      <c r="A59" s="79" t="s">
        <v>35</v>
      </c>
      <c r="B59" s="79"/>
      <c r="C59" s="79"/>
      <c r="D59" s="79"/>
      <c r="E59" s="79"/>
      <c r="F59" s="80"/>
    </row>
    <row r="60" spans="1:6">
      <c r="A60" s="79" t="s">
        <v>86</v>
      </c>
      <c r="B60" s="79"/>
      <c r="C60" s="79"/>
      <c r="D60" s="79"/>
      <c r="E60" s="79"/>
      <c r="F60" s="80"/>
    </row>
    <row r="61" spans="1:6">
      <c r="A61" s="79" t="s">
        <v>36</v>
      </c>
      <c r="B61" s="79"/>
      <c r="C61" s="79"/>
      <c r="D61" s="79"/>
      <c r="E61" s="79"/>
      <c r="F61" s="80"/>
    </row>
    <row r="62" spans="1:6">
      <c r="A62" s="79" t="s">
        <v>37</v>
      </c>
      <c r="B62" s="79"/>
      <c r="C62" s="79"/>
      <c r="D62" s="79"/>
      <c r="E62" s="79"/>
      <c r="F62" s="80"/>
    </row>
    <row r="63" spans="1:6">
      <c r="A63" s="79" t="s">
        <v>38</v>
      </c>
      <c r="B63" s="79"/>
      <c r="C63" s="79"/>
      <c r="D63" s="79"/>
      <c r="E63" s="79"/>
      <c r="F63" s="80"/>
    </row>
    <row r="64" spans="1:6">
      <c r="A64" s="79" t="s">
        <v>39</v>
      </c>
      <c r="B64" s="79"/>
      <c r="C64" s="79"/>
      <c r="D64" s="79"/>
      <c r="E64" s="79"/>
      <c r="F64" s="80"/>
    </row>
    <row r="65" spans="1:6">
      <c r="A65" s="79" t="s">
        <v>40</v>
      </c>
      <c r="B65" s="79"/>
      <c r="C65" s="79"/>
      <c r="D65" s="79"/>
      <c r="E65" s="79"/>
      <c r="F65" s="80"/>
    </row>
    <row r="66" spans="1:6">
      <c r="A66" s="79" t="s">
        <v>87</v>
      </c>
      <c r="B66" s="79"/>
      <c r="C66" s="79"/>
      <c r="D66" s="79"/>
      <c r="E66" s="79"/>
      <c r="F66" s="80"/>
    </row>
    <row r="67" spans="1:6">
      <c r="A67" s="79" t="s">
        <v>41</v>
      </c>
      <c r="B67" s="79"/>
      <c r="C67" s="79"/>
      <c r="D67" s="79"/>
      <c r="E67" s="79"/>
      <c r="F67" s="80"/>
    </row>
    <row r="68" spans="1:6">
      <c r="A68" s="79" t="s">
        <v>42</v>
      </c>
      <c r="B68" s="79"/>
      <c r="C68" s="79"/>
      <c r="D68" s="79"/>
      <c r="E68" s="79"/>
      <c r="F68" s="80"/>
    </row>
    <row r="69" spans="1:6">
      <c r="A69" s="79" t="s">
        <v>43</v>
      </c>
      <c r="B69" s="79"/>
      <c r="C69" s="79"/>
      <c r="D69" s="79"/>
      <c r="E69" s="79"/>
      <c r="F69" s="80"/>
    </row>
    <row r="70" spans="1:6">
      <c r="A70" s="79" t="s">
        <v>44</v>
      </c>
      <c r="B70" s="79"/>
      <c r="C70" s="79"/>
      <c r="D70" s="79"/>
      <c r="E70" s="79"/>
      <c r="F70" s="80"/>
    </row>
    <row r="71" spans="1:6">
      <c r="A71" s="79" t="s">
        <v>88</v>
      </c>
      <c r="B71" s="79"/>
      <c r="C71" s="79"/>
      <c r="D71" s="79"/>
      <c r="E71" s="79"/>
      <c r="F71" s="80"/>
    </row>
    <row r="72" spans="1:6">
      <c r="A72" s="81" t="s">
        <v>45</v>
      </c>
      <c r="B72" s="81"/>
      <c r="C72" s="81"/>
      <c r="D72" s="81"/>
      <c r="E72" s="81"/>
      <c r="F72" s="83"/>
    </row>
    <row r="73" spans="1:6">
      <c r="A73" s="79"/>
      <c r="B73" s="79"/>
      <c r="C73" s="79"/>
      <c r="D73" s="79"/>
      <c r="E73" s="79"/>
      <c r="F73" s="80"/>
    </row>
    <row r="74" spans="1:6">
      <c r="A74" s="79" t="s">
        <v>46</v>
      </c>
      <c r="B74" s="79"/>
      <c r="C74" s="79"/>
      <c r="D74" s="79"/>
      <c r="E74" s="79"/>
      <c r="F74" s="83"/>
    </row>
    <row r="75" spans="1:6">
      <c r="A75" s="79" t="s">
        <v>110</v>
      </c>
      <c r="B75" s="79"/>
      <c r="C75" s="79"/>
      <c r="D75" s="79"/>
      <c r="E75" s="79"/>
      <c r="F75" s="83"/>
    </row>
    <row r="76" spans="1:6">
      <c r="A76" s="79" t="s">
        <v>89</v>
      </c>
      <c r="B76" s="79"/>
      <c r="C76" s="79"/>
      <c r="D76" s="79"/>
      <c r="E76" s="79"/>
      <c r="F76" s="83"/>
    </row>
    <row r="77" spans="1:6">
      <c r="A77" s="79" t="s">
        <v>47</v>
      </c>
      <c r="B77" s="79"/>
      <c r="C77" s="79"/>
      <c r="D77" s="79"/>
      <c r="E77" s="79"/>
      <c r="F77" s="83"/>
    </row>
    <row r="78" spans="1:6">
      <c r="A78" s="79" t="s">
        <v>48</v>
      </c>
      <c r="B78" s="79"/>
      <c r="C78" s="79"/>
      <c r="D78" s="79"/>
      <c r="E78" s="79"/>
      <c r="F78" s="83"/>
    </row>
    <row r="79" spans="1:6">
      <c r="A79" s="79"/>
      <c r="B79" s="79"/>
      <c r="C79" s="79"/>
      <c r="D79" s="79"/>
      <c r="E79" s="79"/>
      <c r="F79" s="80"/>
    </row>
    <row r="80" spans="1:6">
      <c r="A80" s="79" t="s">
        <v>46</v>
      </c>
      <c r="B80" s="79"/>
      <c r="C80" s="79"/>
      <c r="D80" s="79"/>
      <c r="E80" s="79"/>
      <c r="F80" s="83"/>
    </row>
    <row r="81" spans="1:6">
      <c r="A81" s="79" t="s">
        <v>111</v>
      </c>
      <c r="B81" s="79"/>
      <c r="C81" s="79"/>
      <c r="D81" s="79"/>
      <c r="E81" s="79"/>
      <c r="F81" s="83"/>
    </row>
    <row r="82" spans="1:6">
      <c r="A82" s="79" t="s">
        <v>49</v>
      </c>
      <c r="B82" s="79"/>
      <c r="C82" s="79"/>
      <c r="D82" s="79"/>
      <c r="E82" s="79"/>
      <c r="F82" s="83"/>
    </row>
    <row r="83" spans="1:6">
      <c r="A83" s="79" t="s">
        <v>90</v>
      </c>
      <c r="B83" s="79"/>
      <c r="C83" s="79"/>
      <c r="D83" s="79"/>
      <c r="E83" s="79"/>
      <c r="F83" s="83"/>
    </row>
    <row r="84" spans="1:6">
      <c r="A84" s="79" t="s">
        <v>50</v>
      </c>
      <c r="B84" s="79"/>
      <c r="C84" s="79"/>
      <c r="D84" s="79"/>
      <c r="E84" s="79"/>
      <c r="F84" s="83"/>
    </row>
    <row r="85" spans="1:6">
      <c r="A85" s="79"/>
      <c r="B85" s="79"/>
      <c r="C85" s="79"/>
      <c r="D85" s="79"/>
      <c r="E85" s="79"/>
      <c r="F85" s="80"/>
    </row>
    <row r="86" spans="1:6" ht="13" thickBot="1">
      <c r="A86" s="78" t="s">
        <v>51</v>
      </c>
      <c r="B86" s="78"/>
      <c r="C86" s="78"/>
      <c r="D86" s="78"/>
      <c r="E86" s="78"/>
      <c r="F86" s="78"/>
    </row>
    <row r="87" spans="1:6" ht="13" thickTop="1">
      <c r="A87" s="79"/>
      <c r="B87" s="79"/>
      <c r="C87" s="79"/>
      <c r="D87" s="79"/>
      <c r="E87" s="79"/>
      <c r="F87" s="80"/>
    </row>
    <row r="88" spans="1:6">
      <c r="A88" s="82" t="s">
        <v>52</v>
      </c>
      <c r="B88" s="82"/>
      <c r="C88" s="82"/>
      <c r="D88" s="82"/>
      <c r="E88" s="82"/>
      <c r="F88" s="80"/>
    </row>
    <row r="89" spans="1:6">
      <c r="A89" s="82" t="s">
        <v>91</v>
      </c>
      <c r="B89" s="82"/>
      <c r="C89" s="82"/>
      <c r="D89" s="82"/>
      <c r="E89" s="82"/>
      <c r="F89" s="80"/>
    </row>
    <row r="90" spans="1:6">
      <c r="A90" s="79"/>
      <c r="B90" s="79"/>
      <c r="C90" s="79"/>
      <c r="D90" s="79"/>
      <c r="E90" s="79"/>
      <c r="F90" s="80"/>
    </row>
    <row r="91" spans="1:6">
      <c r="A91" s="84" t="s">
        <v>92</v>
      </c>
      <c r="B91" s="84"/>
      <c r="C91" s="84"/>
      <c r="D91" s="84"/>
      <c r="E91" s="84"/>
      <c r="F91" s="80"/>
    </row>
    <row r="92" spans="1:6">
      <c r="A92" s="79"/>
      <c r="B92" s="79"/>
      <c r="C92" s="79"/>
      <c r="D92" s="79"/>
      <c r="E92" s="79"/>
      <c r="F92" s="80"/>
    </row>
    <row r="93" spans="1:6">
      <c r="A93" s="82" t="s">
        <v>93</v>
      </c>
      <c r="B93" s="82"/>
      <c r="C93" s="82"/>
      <c r="D93" s="82"/>
      <c r="E93" s="82"/>
      <c r="F93" s="80"/>
    </row>
    <row r="94" spans="1:6">
      <c r="A94" s="82" t="s">
        <v>53</v>
      </c>
      <c r="B94" s="82"/>
      <c r="C94" s="82"/>
      <c r="D94" s="82"/>
      <c r="E94" s="82"/>
      <c r="F94" s="80"/>
    </row>
    <row r="95" spans="1:6">
      <c r="A95" s="82" t="s">
        <v>54</v>
      </c>
      <c r="B95" s="82"/>
      <c r="C95" s="82"/>
      <c r="D95" s="82"/>
      <c r="E95" s="82"/>
      <c r="F95" s="80"/>
    </row>
    <row r="96" spans="1:6">
      <c r="A96" s="82" t="s">
        <v>55</v>
      </c>
      <c r="B96" s="82"/>
      <c r="C96" s="82"/>
      <c r="D96" s="82"/>
      <c r="E96" s="82"/>
      <c r="F96" s="80"/>
    </row>
    <row r="98" spans="1:6">
      <c r="A98" s="151" t="s">
        <v>170</v>
      </c>
      <c r="B98" s="79"/>
      <c r="C98" s="79"/>
      <c r="D98" s="79"/>
      <c r="E98" s="79"/>
      <c r="F98" s="80"/>
    </row>
    <row r="99" spans="1:6">
      <c r="A99" s="46" t="s">
        <v>171</v>
      </c>
    </row>
    <row r="100" spans="1:6">
      <c r="A100" s="46" t="s">
        <v>172</v>
      </c>
    </row>
    <row r="101" spans="1:6">
      <c r="A101" s="46" t="s">
        <v>173</v>
      </c>
    </row>
  </sheetData>
  <mergeCells count="29">
    <mergeCell ref="A18:F18"/>
    <mergeCell ref="A4:F4"/>
    <mergeCell ref="A5:F5"/>
    <mergeCell ref="A6:F6"/>
    <mergeCell ref="A7:F7"/>
    <mergeCell ref="A8:F8"/>
    <mergeCell ref="A9:F9"/>
    <mergeCell ref="A13:F13"/>
    <mergeCell ref="A14:F14"/>
    <mergeCell ref="A15:F15"/>
    <mergeCell ref="A16:F16"/>
    <mergeCell ref="A17:F17"/>
    <mergeCell ref="A30:F30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2:F32"/>
    <mergeCell ref="A33:F33"/>
    <mergeCell ref="A34:F34"/>
    <mergeCell ref="A35:F35"/>
    <mergeCell ref="A36:F36"/>
  </mergeCells>
  <phoneticPr fontId="22" type="noConversion"/>
  <pageMargins left="0.7" right="0.7" top="0.75" bottom="0.75" header="0.51180555555555551" footer="0.3"/>
  <pageSetup paperSize="9" firstPageNumber="0" orientation="portrait" horizontalDpi="300" verticalDpi="300" r:id="rId1"/>
  <headerFooter alignWithMargins="0">
    <oddFooter>&amp;C&amp;"Calibri,Regular"&amp;P/&amp;N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30"/>
  <sheetViews>
    <sheetView zoomScale="97" zoomScaleNormal="97" zoomScalePageLayoutView="97" workbookViewId="0">
      <selection activeCell="B25" sqref="B25"/>
    </sheetView>
  </sheetViews>
  <sheetFormatPr baseColWidth="10" defaultColWidth="12.1640625" defaultRowHeight="12"/>
  <cols>
    <col min="1" max="1" width="7" style="46" bestFit="1" customWidth="1"/>
    <col min="2" max="2" width="38.5" style="95" customWidth="1"/>
    <col min="3" max="3" width="3.1640625" style="86" bestFit="1" customWidth="1"/>
    <col min="4" max="4" width="9.6640625" style="87" customWidth="1"/>
    <col min="5" max="5" width="11.5" style="86" customWidth="1"/>
    <col min="6" max="6" width="11.1640625" style="86" customWidth="1"/>
    <col min="7" max="7" width="12.1640625" style="46"/>
    <col min="8" max="8" width="35.5" style="46" customWidth="1"/>
    <col min="9" max="16384" width="12.1640625" style="46"/>
  </cols>
  <sheetData>
    <row r="3" spans="1:8" ht="13">
      <c r="A3" s="139" t="s">
        <v>56</v>
      </c>
      <c r="B3" s="146" t="s">
        <v>57</v>
      </c>
      <c r="C3" s="140"/>
      <c r="D3" s="141"/>
      <c r="E3" s="147"/>
      <c r="F3" s="147"/>
    </row>
    <row r="4" spans="1:8" ht="14" thickBot="1">
      <c r="A4" s="128"/>
      <c r="B4" s="129" t="s">
        <v>58</v>
      </c>
      <c r="C4" s="130" t="s">
        <v>59</v>
      </c>
      <c r="D4" s="131" t="s">
        <v>95</v>
      </c>
      <c r="E4" s="132" t="s">
        <v>60</v>
      </c>
      <c r="F4" s="132" t="s">
        <v>61</v>
      </c>
      <c r="H4" s="89"/>
    </row>
    <row r="5" spans="1:8" ht="13" thickTop="1">
      <c r="A5" s="90"/>
      <c r="B5" s="85"/>
      <c r="C5" s="91"/>
      <c r="D5" s="92"/>
      <c r="E5" s="93"/>
      <c r="F5" s="93"/>
      <c r="H5" s="89"/>
    </row>
    <row r="6" spans="1:8" ht="12" customHeight="1">
      <c r="A6" s="94" t="s">
        <v>62</v>
      </c>
      <c r="B6" s="95" t="s">
        <v>104</v>
      </c>
      <c r="C6" s="86" t="s">
        <v>63</v>
      </c>
      <c r="D6" s="182">
        <v>1</v>
      </c>
      <c r="E6" s="88">
        <v>0</v>
      </c>
      <c r="F6" s="88">
        <f>D6*E6</f>
        <v>0</v>
      </c>
    </row>
    <row r="7" spans="1:8" ht="12" customHeight="1">
      <c r="A7" s="96" t="s">
        <v>64</v>
      </c>
      <c r="B7" s="97" t="s">
        <v>120</v>
      </c>
      <c r="E7" s="98"/>
      <c r="F7" s="88"/>
      <c r="H7" s="89"/>
    </row>
    <row r="8" spans="1:8" ht="12" customHeight="1">
      <c r="A8" s="96"/>
      <c r="B8" s="97" t="s">
        <v>121</v>
      </c>
      <c r="E8" s="98"/>
      <c r="F8" s="88"/>
      <c r="H8" s="89"/>
    </row>
    <row r="9" spans="1:8" ht="12" customHeight="1">
      <c r="A9" s="96"/>
      <c r="B9" s="97" t="s">
        <v>119</v>
      </c>
      <c r="E9" s="98"/>
      <c r="F9" s="88"/>
      <c r="H9" s="89"/>
    </row>
    <row r="10" spans="1:8" ht="12" customHeight="1">
      <c r="A10" s="96" t="s">
        <v>64</v>
      </c>
      <c r="B10" s="97" t="s">
        <v>100</v>
      </c>
      <c r="E10" s="88"/>
      <c r="F10" s="88"/>
      <c r="H10" s="89"/>
    </row>
    <row r="11" spans="1:8" ht="12" customHeight="1">
      <c r="A11" s="96" t="s">
        <v>64</v>
      </c>
      <c r="B11" s="97" t="s">
        <v>81</v>
      </c>
      <c r="E11" s="88"/>
      <c r="F11" s="88"/>
      <c r="H11" s="89"/>
    </row>
    <row r="12" spans="1:8" ht="12" customHeight="1">
      <c r="A12" s="96" t="s">
        <v>64</v>
      </c>
      <c r="B12" s="99" t="s">
        <v>117</v>
      </c>
      <c r="E12" s="88"/>
      <c r="F12" s="88"/>
      <c r="H12" s="89"/>
    </row>
    <row r="13" spans="1:8" ht="12" customHeight="1">
      <c r="A13" s="96"/>
      <c r="B13" s="99" t="s">
        <v>118</v>
      </c>
      <c r="E13" s="88"/>
      <c r="F13" s="88"/>
      <c r="H13" s="89"/>
    </row>
    <row r="14" spans="1:8" ht="12" customHeight="1">
      <c r="A14" s="96" t="s">
        <v>64</v>
      </c>
      <c r="B14" s="97" t="s">
        <v>122</v>
      </c>
      <c r="E14" s="88"/>
      <c r="F14" s="88"/>
      <c r="H14" s="89"/>
    </row>
    <row r="15" spans="1:8" ht="12" customHeight="1">
      <c r="A15" s="96"/>
      <c r="B15" s="97" t="s">
        <v>123</v>
      </c>
      <c r="E15" s="88"/>
      <c r="F15" s="88"/>
      <c r="H15" s="89"/>
    </row>
    <row r="16" spans="1:8" s="43" customFormat="1" ht="12" customHeight="1">
      <c r="A16" s="100" t="s">
        <v>64</v>
      </c>
      <c r="B16" s="97" t="s">
        <v>105</v>
      </c>
      <c r="C16" s="101"/>
      <c r="D16" s="102"/>
      <c r="E16" s="103"/>
      <c r="F16" s="103"/>
      <c r="H16" s="104"/>
    </row>
    <row r="17" spans="1:8" ht="12" customHeight="1">
      <c r="A17" s="96" t="s">
        <v>64</v>
      </c>
      <c r="B17" s="97" t="s">
        <v>113</v>
      </c>
      <c r="E17" s="88"/>
      <c r="F17" s="88"/>
      <c r="H17" s="89"/>
    </row>
    <row r="18" spans="1:8" ht="12" customHeight="1">
      <c r="A18" s="96"/>
      <c r="B18" s="97" t="s">
        <v>112</v>
      </c>
      <c r="E18" s="88"/>
      <c r="F18" s="88"/>
      <c r="H18" s="89"/>
    </row>
    <row r="19" spans="1:8" ht="12" customHeight="1">
      <c r="A19" s="96" t="s">
        <v>64</v>
      </c>
      <c r="B19" s="95" t="s">
        <v>65</v>
      </c>
      <c r="E19" s="88"/>
      <c r="F19" s="88"/>
      <c r="H19" s="89"/>
    </row>
    <row r="20" spans="1:8" s="43" customFormat="1" ht="12" customHeight="1">
      <c r="A20" s="100" t="s">
        <v>64</v>
      </c>
      <c r="B20" s="97" t="s">
        <v>106</v>
      </c>
      <c r="C20" s="101"/>
      <c r="D20" s="102"/>
      <c r="E20" s="103"/>
      <c r="F20" s="103"/>
      <c r="H20" s="104"/>
    </row>
    <row r="21" spans="1:8" ht="13" customHeight="1">
      <c r="A21" s="96" t="s">
        <v>64</v>
      </c>
      <c r="B21" s="95" t="s">
        <v>71</v>
      </c>
      <c r="E21" s="88"/>
      <c r="F21" s="88"/>
      <c r="H21" s="89"/>
    </row>
    <row r="22" spans="1:8" ht="12" customHeight="1">
      <c r="A22" s="96"/>
      <c r="E22" s="88"/>
      <c r="F22" s="88"/>
      <c r="H22" s="89"/>
    </row>
    <row r="23" spans="1:8" ht="12" customHeight="1">
      <c r="A23" s="105" t="s">
        <v>66</v>
      </c>
      <c r="B23" s="106" t="s">
        <v>201</v>
      </c>
      <c r="C23" s="86" t="s">
        <v>63</v>
      </c>
      <c r="D23" s="153">
        <v>1</v>
      </c>
      <c r="E23" s="88">
        <v>0</v>
      </c>
      <c r="F23" s="88">
        <f>D23*E23</f>
        <v>0</v>
      </c>
    </row>
    <row r="24" spans="1:8" ht="12" customHeight="1">
      <c r="A24" s="96" t="s">
        <v>64</v>
      </c>
      <c r="B24" s="108" t="s">
        <v>270</v>
      </c>
      <c r="C24" s="46"/>
      <c r="D24" s="46"/>
      <c r="E24" s="46"/>
      <c r="F24" s="46"/>
    </row>
    <row r="25" spans="1:8" ht="12" customHeight="1">
      <c r="A25" s="96" t="s">
        <v>64</v>
      </c>
      <c r="B25" s="108" t="s">
        <v>199</v>
      </c>
      <c r="D25" s="107"/>
      <c r="E25" s="88"/>
      <c r="F25" s="88"/>
    </row>
    <row r="26" spans="1:8" ht="12" customHeight="1">
      <c r="A26" s="96"/>
      <c r="B26" s="108" t="s">
        <v>200</v>
      </c>
      <c r="D26" s="107"/>
      <c r="E26" s="88"/>
      <c r="F26" s="88"/>
    </row>
    <row r="27" spans="1:8" ht="12" customHeight="1">
      <c r="A27" s="96" t="s">
        <v>64</v>
      </c>
      <c r="B27" s="108" t="s">
        <v>71</v>
      </c>
      <c r="D27" s="107"/>
      <c r="E27" s="88"/>
      <c r="F27" s="88"/>
    </row>
    <row r="28" spans="1:8">
      <c r="A28" s="123"/>
      <c r="B28" s="124"/>
      <c r="C28" s="125"/>
      <c r="D28" s="126"/>
      <c r="E28" s="127"/>
      <c r="F28" s="127"/>
    </row>
    <row r="29" spans="1:8" ht="14" thickBot="1">
      <c r="A29" s="133"/>
      <c r="B29" s="134" t="s">
        <v>68</v>
      </c>
      <c r="C29" s="135"/>
      <c r="D29" s="136"/>
      <c r="E29" s="137"/>
      <c r="F29" s="137">
        <f>SUM(F5:F28)</f>
        <v>0</v>
      </c>
    </row>
    <row r="30" spans="1:8" ht="13" thickTop="1">
      <c r="A30" s="45"/>
      <c r="B30" s="85"/>
      <c r="C30" s="91"/>
      <c r="D30" s="92"/>
      <c r="E30" s="93"/>
      <c r="F30" s="93"/>
    </row>
  </sheetData>
  <phoneticPr fontId="22" type="noConversion"/>
  <pageMargins left="0.7" right="0.7" top="0.75" bottom="0.75" header="0.51180555555555551" footer="0.3"/>
  <pageSetup paperSize="9" firstPageNumber="0" orientation="portrait" horizontalDpi="300" verticalDpi="300" r:id="rId1"/>
  <headerFooter alignWithMargins="0">
    <oddFooter>&amp;C&amp;"Calibri,Regular"&amp;P/&amp;N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3"/>
  <sheetViews>
    <sheetView topLeftCell="A134" zoomScale="119" zoomScaleNormal="119" zoomScalePageLayoutView="143" workbookViewId="0">
      <selection activeCell="B178" sqref="B178"/>
    </sheetView>
  </sheetViews>
  <sheetFormatPr baseColWidth="10" defaultColWidth="12.1640625" defaultRowHeight="12" customHeight="1"/>
  <cols>
    <col min="1" max="1" width="7" style="46" bestFit="1" customWidth="1"/>
    <col min="2" max="2" width="43" style="95" bestFit="1" customWidth="1"/>
    <col min="3" max="3" width="3.1640625" style="86" bestFit="1" customWidth="1"/>
    <col min="4" max="4" width="8.5" style="86" customWidth="1"/>
    <col min="5" max="5" width="7.5" style="86" bestFit="1" customWidth="1"/>
    <col min="6" max="6" width="14" style="86" bestFit="1" customWidth="1"/>
    <col min="7" max="7" width="12.1640625" style="46"/>
    <col min="8" max="8" width="35.5" style="46" customWidth="1"/>
    <col min="9" max="9" width="29" style="46" customWidth="1"/>
    <col min="10" max="16384" width="12.1640625" style="46"/>
  </cols>
  <sheetData>
    <row r="1" spans="1:6" ht="12" customHeight="1">
      <c r="A1" s="45"/>
      <c r="B1" s="85"/>
      <c r="C1" s="91"/>
      <c r="D1" s="91"/>
      <c r="E1" s="93"/>
      <c r="F1" s="93"/>
    </row>
    <row r="2" spans="1:6" ht="20">
      <c r="A2" s="142"/>
      <c r="B2" s="143" t="s">
        <v>221</v>
      </c>
      <c r="C2" s="144"/>
      <c r="D2" s="145"/>
      <c r="E2" s="144"/>
      <c r="F2" s="144"/>
    </row>
    <row r="3" spans="1:6">
      <c r="B3" s="181"/>
      <c r="D3" s="87"/>
    </row>
    <row r="4" spans="1:6">
      <c r="B4" s="181"/>
      <c r="D4" s="87"/>
    </row>
    <row r="5" spans="1:6" ht="12" customHeight="1">
      <c r="A5" s="149"/>
      <c r="B5" s="89"/>
      <c r="C5" s="89"/>
      <c r="D5" s="89"/>
      <c r="E5" s="89"/>
      <c r="F5" s="89"/>
    </row>
    <row r="6" spans="1:6" ht="12" customHeight="1">
      <c r="A6" s="61" t="s">
        <v>62</v>
      </c>
      <c r="B6" s="85" t="s">
        <v>69</v>
      </c>
      <c r="E6" s="88"/>
      <c r="F6" s="88"/>
    </row>
    <row r="7" spans="1:6" ht="12" customHeight="1" thickBot="1">
      <c r="A7" s="150" t="s">
        <v>56</v>
      </c>
      <c r="B7" s="129" t="s">
        <v>58</v>
      </c>
      <c r="C7" s="130" t="s">
        <v>59</v>
      </c>
      <c r="D7" s="130" t="s">
        <v>95</v>
      </c>
      <c r="E7" s="132" t="s">
        <v>60</v>
      </c>
      <c r="F7" s="132" t="s">
        <v>61</v>
      </c>
    </row>
    <row r="8" spans="1:6" ht="12" customHeight="1" thickTop="1">
      <c r="A8" s="100"/>
      <c r="B8" s="104"/>
      <c r="C8" s="101"/>
      <c r="D8" s="114"/>
      <c r="E8" s="103"/>
      <c r="F8" s="103"/>
    </row>
    <row r="9" spans="1:6" ht="12" customHeight="1">
      <c r="A9" s="105" t="s">
        <v>62</v>
      </c>
      <c r="B9" s="95" t="s">
        <v>262</v>
      </c>
      <c r="C9" s="86" t="s">
        <v>67</v>
      </c>
      <c r="D9" s="109">
        <f>D62</f>
        <v>87.1</v>
      </c>
      <c r="E9" s="88">
        <v>0</v>
      </c>
      <c r="F9" s="88">
        <f>D9*E9</f>
        <v>0</v>
      </c>
    </row>
    <row r="10" spans="1:6" ht="12" customHeight="1">
      <c r="A10" s="96" t="s">
        <v>98</v>
      </c>
      <c r="B10" s="95" t="s">
        <v>263</v>
      </c>
      <c r="D10" s="109"/>
      <c r="E10" s="88"/>
      <c r="F10" s="88"/>
    </row>
    <row r="11" spans="1:6" ht="12" customHeight="1">
      <c r="A11" s="105"/>
      <c r="B11" s="95" t="s">
        <v>264</v>
      </c>
      <c r="D11" s="109"/>
      <c r="E11" s="88"/>
      <c r="F11" s="88"/>
    </row>
    <row r="12" spans="1:6" ht="12" customHeight="1">
      <c r="A12" s="96" t="s">
        <v>98</v>
      </c>
      <c r="B12" s="95" t="s">
        <v>269</v>
      </c>
      <c r="D12" s="109"/>
      <c r="E12" s="88"/>
      <c r="F12" s="88"/>
    </row>
    <row r="13" spans="1:6" ht="12" customHeight="1">
      <c r="A13" s="96" t="s">
        <v>64</v>
      </c>
      <c r="B13" s="95" t="s">
        <v>266</v>
      </c>
      <c r="D13" s="109"/>
      <c r="E13" s="88"/>
      <c r="F13" s="88"/>
    </row>
    <row r="14" spans="1:6" ht="12" customHeight="1">
      <c r="A14" s="96" t="s">
        <v>64</v>
      </c>
      <c r="B14" s="95" t="s">
        <v>71</v>
      </c>
      <c r="D14" s="107"/>
      <c r="E14" s="88"/>
      <c r="F14" s="88"/>
    </row>
    <row r="15" spans="1:6" ht="12" customHeight="1">
      <c r="A15" s="100"/>
      <c r="B15" s="97"/>
      <c r="C15" s="101"/>
      <c r="D15" s="114"/>
      <c r="E15" s="101"/>
      <c r="F15" s="101"/>
    </row>
    <row r="16" spans="1:6" ht="12" customHeight="1">
      <c r="A16" s="154" t="s">
        <v>66</v>
      </c>
      <c r="B16" s="97" t="s">
        <v>175</v>
      </c>
      <c r="C16" s="101" t="s">
        <v>63</v>
      </c>
      <c r="D16" s="102">
        <f>D38</f>
        <v>2</v>
      </c>
      <c r="E16" s="103">
        <v>0</v>
      </c>
      <c r="F16" s="103">
        <f>D16*E16</f>
        <v>0</v>
      </c>
    </row>
    <row r="17" spans="1:6" ht="12" customHeight="1">
      <c r="A17" s="154"/>
      <c r="B17" s="97" t="s">
        <v>176</v>
      </c>
      <c r="C17" s="101"/>
      <c r="D17" s="102"/>
      <c r="E17" s="103"/>
      <c r="F17" s="103"/>
    </row>
    <row r="18" spans="1:6" ht="12" customHeight="1">
      <c r="A18" s="100" t="s">
        <v>64</v>
      </c>
      <c r="B18" s="108" t="s">
        <v>71</v>
      </c>
      <c r="C18" s="101"/>
      <c r="D18" s="114"/>
      <c r="E18" s="103"/>
      <c r="F18" s="103"/>
    </row>
    <row r="19" spans="1:6" ht="12" customHeight="1">
      <c r="A19" s="100"/>
      <c r="B19" s="97"/>
      <c r="C19" s="101"/>
      <c r="D19" s="114"/>
      <c r="E19" s="101"/>
      <c r="F19" s="101"/>
    </row>
    <row r="20" spans="1:6" ht="12" customHeight="1">
      <c r="A20" s="154" t="s">
        <v>72</v>
      </c>
      <c r="B20" s="138" t="s">
        <v>216</v>
      </c>
      <c r="C20" s="101" t="s">
        <v>74</v>
      </c>
      <c r="D20" s="102">
        <f>D124</f>
        <v>1</v>
      </c>
      <c r="E20" s="103">
        <v>0</v>
      </c>
      <c r="F20" s="103">
        <f>D20*E20</f>
        <v>0</v>
      </c>
    </row>
    <row r="21" spans="1:6" ht="12" customHeight="1">
      <c r="A21" s="154"/>
      <c r="B21" s="97" t="s">
        <v>217</v>
      </c>
      <c r="C21" s="101"/>
      <c r="D21" s="102"/>
      <c r="E21" s="103"/>
      <c r="F21" s="103"/>
    </row>
    <row r="22" spans="1:6" ht="12" customHeight="1">
      <c r="A22" s="100" t="s">
        <v>64</v>
      </c>
      <c r="B22" s="108" t="s">
        <v>71</v>
      </c>
      <c r="C22" s="101"/>
      <c r="D22" s="114"/>
      <c r="E22" s="103"/>
      <c r="F22" s="103"/>
    </row>
    <row r="23" spans="1:6" ht="12" customHeight="1">
      <c r="A23" s="96"/>
      <c r="D23" s="107"/>
      <c r="E23" s="88"/>
      <c r="F23" s="88"/>
    </row>
    <row r="24" spans="1:6" ht="12" customHeight="1">
      <c r="A24" s="122" t="s">
        <v>73</v>
      </c>
      <c r="B24" s="118" t="s">
        <v>115</v>
      </c>
      <c r="C24" s="86" t="s">
        <v>107</v>
      </c>
      <c r="D24" s="114">
        <f>D9*0.2</f>
        <v>17.419999999999998</v>
      </c>
      <c r="E24" s="88">
        <v>0</v>
      </c>
      <c r="F24" s="88">
        <f>D24*E24</f>
        <v>0</v>
      </c>
    </row>
    <row r="25" spans="1:6" ht="12" customHeight="1">
      <c r="A25" s="96" t="s">
        <v>98</v>
      </c>
      <c r="B25" s="118" t="s">
        <v>116</v>
      </c>
      <c r="D25" s="114"/>
      <c r="E25" s="88"/>
      <c r="F25" s="88"/>
    </row>
    <row r="26" spans="1:6" ht="12" customHeight="1">
      <c r="A26" s="96"/>
      <c r="B26" s="118" t="s">
        <v>114</v>
      </c>
      <c r="D26" s="114"/>
      <c r="E26" s="88"/>
      <c r="F26" s="88"/>
    </row>
    <row r="27" spans="1:6" ht="12" customHeight="1">
      <c r="A27" s="94"/>
      <c r="B27" s="108"/>
      <c r="D27" s="114"/>
      <c r="E27" s="88"/>
      <c r="F27" s="88"/>
    </row>
    <row r="28" spans="1:6" ht="12" customHeight="1" thickBot="1">
      <c r="A28" s="162"/>
      <c r="B28" s="163" t="s">
        <v>76</v>
      </c>
      <c r="C28" s="162"/>
      <c r="D28" s="162"/>
      <c r="E28" s="164"/>
      <c r="F28" s="164">
        <f>SUM(F8:F27)</f>
        <v>0</v>
      </c>
    </row>
    <row r="29" spans="1:6" ht="12" customHeight="1" thickTop="1">
      <c r="A29" s="96"/>
      <c r="B29" s="108"/>
      <c r="D29" s="107"/>
      <c r="E29" s="88"/>
      <c r="F29" s="88"/>
    </row>
    <row r="30" spans="1:6" ht="12" customHeight="1">
      <c r="A30" s="96"/>
      <c r="D30" s="107"/>
      <c r="E30" s="88"/>
      <c r="F30" s="88"/>
    </row>
    <row r="31" spans="1:6" ht="12" customHeight="1">
      <c r="A31" s="96"/>
      <c r="D31" s="107"/>
      <c r="E31" s="88"/>
      <c r="F31" s="88"/>
    </row>
    <row r="32" spans="1:6" ht="12" customHeight="1">
      <c r="A32" s="61" t="s">
        <v>66</v>
      </c>
      <c r="B32" s="85" t="s">
        <v>202</v>
      </c>
      <c r="D32" s="87"/>
      <c r="E32" s="88"/>
      <c r="F32" s="88"/>
    </row>
    <row r="33" spans="1:8" ht="12" customHeight="1" thickBot="1">
      <c r="A33" s="150" t="s">
        <v>56</v>
      </c>
      <c r="B33" s="129" t="s">
        <v>58</v>
      </c>
      <c r="C33" s="130" t="s">
        <v>59</v>
      </c>
      <c r="D33" s="131" t="s">
        <v>95</v>
      </c>
      <c r="E33" s="132" t="s">
        <v>60</v>
      </c>
      <c r="F33" s="132" t="s">
        <v>61</v>
      </c>
    </row>
    <row r="34" spans="1:8" ht="12" customHeight="1" thickTop="1">
      <c r="A34" s="96"/>
      <c r="B34" s="108"/>
      <c r="D34" s="107"/>
      <c r="E34" s="88"/>
      <c r="F34" s="88"/>
    </row>
    <row r="35" spans="1:8" s="211" customFormat="1" ht="13" customHeight="1">
      <c r="A35" s="168" t="s">
        <v>62</v>
      </c>
      <c r="B35" s="119" t="s">
        <v>177</v>
      </c>
      <c r="C35" s="101" t="s">
        <v>74</v>
      </c>
      <c r="D35" s="152">
        <f>D38</f>
        <v>2</v>
      </c>
      <c r="E35" s="117">
        <v>0</v>
      </c>
      <c r="F35" s="103">
        <f>D35*E35</f>
        <v>0</v>
      </c>
      <c r="G35" s="210"/>
      <c r="H35" s="210"/>
    </row>
    <row r="36" spans="1:8" s="211" customFormat="1" ht="13" customHeight="1">
      <c r="A36" s="115" t="s">
        <v>64</v>
      </c>
      <c r="B36" s="108" t="s">
        <v>71</v>
      </c>
      <c r="C36" s="101"/>
      <c r="D36" s="114"/>
      <c r="E36" s="103"/>
      <c r="F36" s="103"/>
      <c r="G36" s="210"/>
      <c r="H36" s="210"/>
    </row>
    <row r="37" spans="1:8" s="211" customFormat="1" ht="13" customHeight="1">
      <c r="A37" s="168"/>
      <c r="B37" s="108"/>
      <c r="C37" s="101"/>
      <c r="D37" s="104"/>
      <c r="E37" s="104"/>
      <c r="F37" s="104"/>
      <c r="G37" s="210"/>
      <c r="H37" s="210"/>
    </row>
    <row r="38" spans="1:8" s="211" customFormat="1" ht="13" customHeight="1">
      <c r="A38" s="168" t="s">
        <v>66</v>
      </c>
      <c r="B38" s="119" t="s">
        <v>203</v>
      </c>
      <c r="C38" s="101" t="s">
        <v>74</v>
      </c>
      <c r="D38" s="152">
        <v>2</v>
      </c>
      <c r="E38" s="117">
        <v>0</v>
      </c>
      <c r="F38" s="103">
        <f>D38*E38</f>
        <v>0</v>
      </c>
      <c r="G38" s="210"/>
      <c r="H38" s="210"/>
    </row>
    <row r="39" spans="1:8" s="211" customFormat="1" ht="13" customHeight="1">
      <c r="A39" s="115" t="s">
        <v>64</v>
      </c>
      <c r="B39" s="108" t="s">
        <v>71</v>
      </c>
      <c r="C39" s="101"/>
      <c r="D39" s="114"/>
      <c r="E39" s="103"/>
      <c r="F39" s="103"/>
      <c r="G39" s="210"/>
      <c r="H39" s="210"/>
    </row>
    <row r="40" spans="1:8" s="212" customFormat="1" ht="12" customHeight="1">
      <c r="A40" s="94"/>
      <c r="B40" s="110"/>
      <c r="C40" s="111"/>
      <c r="D40" s="169"/>
      <c r="E40" s="113"/>
      <c r="F40" s="112"/>
    </row>
    <row r="41" spans="1:8" s="203" customFormat="1" ht="13" customHeight="1">
      <c r="A41" s="170" t="s">
        <v>72</v>
      </c>
      <c r="B41" s="108" t="s">
        <v>178</v>
      </c>
      <c r="C41" s="101" t="s">
        <v>67</v>
      </c>
      <c r="D41" s="114">
        <f>D47</f>
        <v>92.27</v>
      </c>
      <c r="E41" s="103">
        <v>0</v>
      </c>
      <c r="F41" s="103">
        <f>D41*E41</f>
        <v>0</v>
      </c>
    </row>
    <row r="42" spans="1:8" s="203" customFormat="1" ht="13" customHeight="1">
      <c r="A42" s="100" t="s">
        <v>64</v>
      </c>
      <c r="B42" s="138" t="s">
        <v>179</v>
      </c>
      <c r="C42" s="86"/>
      <c r="D42" s="107"/>
      <c r="E42" s="103"/>
      <c r="F42" s="88"/>
    </row>
    <row r="43" spans="1:8" s="203" customFormat="1" ht="13" customHeight="1">
      <c r="A43" s="100" t="s">
        <v>98</v>
      </c>
      <c r="B43" s="138" t="s">
        <v>169</v>
      </c>
      <c r="C43" s="86"/>
      <c r="D43" s="107"/>
      <c r="E43" s="103"/>
      <c r="F43" s="88"/>
    </row>
    <row r="44" spans="1:8" s="203" customFormat="1" ht="13" customHeight="1">
      <c r="A44" s="100" t="s">
        <v>98</v>
      </c>
      <c r="B44" s="97" t="s">
        <v>265</v>
      </c>
      <c r="C44" s="86"/>
      <c r="D44" s="107"/>
      <c r="E44" s="103"/>
      <c r="F44" s="88"/>
    </row>
    <row r="45" spans="1:8" s="203" customFormat="1" ht="13" customHeight="1">
      <c r="A45" s="100" t="s">
        <v>64</v>
      </c>
      <c r="B45" s="108" t="s">
        <v>71</v>
      </c>
      <c r="C45" s="101"/>
      <c r="D45" s="116"/>
      <c r="E45" s="117"/>
      <c r="F45" s="103"/>
    </row>
    <row r="46" spans="1:8" s="203" customFormat="1" ht="13" customHeight="1">
      <c r="A46" s="100"/>
      <c r="B46" s="97"/>
      <c r="C46" s="86"/>
      <c r="D46" s="107"/>
      <c r="E46" s="103"/>
      <c r="F46" s="88"/>
    </row>
    <row r="47" spans="1:8" s="203" customFormat="1" ht="13" customHeight="1">
      <c r="A47" s="170" t="s">
        <v>73</v>
      </c>
      <c r="B47" s="97" t="s">
        <v>180</v>
      </c>
      <c r="C47" s="101" t="s">
        <v>67</v>
      </c>
      <c r="D47" s="114">
        <f>D62+D119*0.1</f>
        <v>92.27</v>
      </c>
      <c r="E47" s="103">
        <v>0</v>
      </c>
      <c r="F47" s="103">
        <f>D47*E47</f>
        <v>0</v>
      </c>
    </row>
    <row r="48" spans="1:8" s="206" customFormat="1" ht="13" customHeight="1">
      <c r="A48" s="100" t="s">
        <v>64</v>
      </c>
      <c r="B48" s="138" t="s">
        <v>181</v>
      </c>
      <c r="C48" s="86"/>
      <c r="D48" s="107"/>
      <c r="E48" s="103"/>
      <c r="F48" s="88"/>
    </row>
    <row r="49" spans="1:6" s="206" customFormat="1" ht="13" customHeight="1">
      <c r="A49" s="100" t="s">
        <v>98</v>
      </c>
      <c r="B49" s="138" t="s">
        <v>166</v>
      </c>
      <c r="C49" s="86"/>
      <c r="D49" s="107"/>
      <c r="E49" s="103"/>
      <c r="F49" s="88"/>
    </row>
    <row r="50" spans="1:6" s="206" customFormat="1" ht="13" customHeight="1">
      <c r="A50" s="100" t="s">
        <v>98</v>
      </c>
      <c r="B50" s="138" t="s">
        <v>167</v>
      </c>
      <c r="C50" s="86"/>
      <c r="D50" s="107"/>
      <c r="E50" s="103"/>
      <c r="F50" s="88"/>
    </row>
    <row r="51" spans="1:6" s="206" customFormat="1" ht="13" customHeight="1">
      <c r="A51" s="100" t="s">
        <v>98</v>
      </c>
      <c r="B51" s="138" t="s">
        <v>182</v>
      </c>
      <c r="C51" s="86"/>
      <c r="D51" s="107"/>
      <c r="E51" s="103"/>
      <c r="F51" s="88"/>
    </row>
    <row r="52" spans="1:6" s="206" customFormat="1" ht="13" customHeight="1">
      <c r="A52" s="100" t="s">
        <v>98</v>
      </c>
      <c r="B52" s="138" t="s">
        <v>183</v>
      </c>
      <c r="C52" s="86"/>
      <c r="D52" s="107"/>
      <c r="E52" s="103"/>
      <c r="F52" s="88"/>
    </row>
    <row r="53" spans="1:6" s="206" customFormat="1" ht="13" customHeight="1">
      <c r="A53" s="100" t="s">
        <v>98</v>
      </c>
      <c r="B53" s="138" t="s">
        <v>184</v>
      </c>
      <c r="C53" s="86"/>
      <c r="D53" s="107"/>
      <c r="E53" s="103"/>
      <c r="F53" s="88"/>
    </row>
    <row r="54" spans="1:6" s="206" customFormat="1" ht="13" customHeight="1">
      <c r="A54" s="100" t="s">
        <v>98</v>
      </c>
      <c r="B54" s="138" t="s">
        <v>168</v>
      </c>
      <c r="C54" s="86"/>
      <c r="D54" s="107"/>
      <c r="E54" s="103"/>
      <c r="F54" s="88"/>
    </row>
    <row r="55" spans="1:6" s="206" customFormat="1" ht="13" customHeight="1">
      <c r="A55" s="100" t="s">
        <v>98</v>
      </c>
      <c r="B55" s="138" t="s">
        <v>185</v>
      </c>
      <c r="C55" s="86"/>
      <c r="D55" s="107"/>
      <c r="E55" s="103"/>
      <c r="F55" s="88"/>
    </row>
    <row r="56" spans="1:6" s="209" customFormat="1" ht="13" customHeight="1">
      <c r="A56" s="100" t="s">
        <v>98</v>
      </c>
      <c r="B56" s="97" t="s">
        <v>265</v>
      </c>
      <c r="C56" s="86"/>
      <c r="D56" s="107"/>
      <c r="E56" s="103"/>
      <c r="F56" s="88"/>
    </row>
    <row r="57" spans="1:6" s="209" customFormat="1" ht="13" customHeight="1">
      <c r="A57" s="100" t="s">
        <v>98</v>
      </c>
      <c r="B57" s="97" t="s">
        <v>186</v>
      </c>
      <c r="C57" s="86"/>
      <c r="D57" s="107"/>
      <c r="E57" s="103"/>
      <c r="F57" s="88"/>
    </row>
    <row r="58" spans="1:6" s="120" customFormat="1" ht="13">
      <c r="A58" s="100" t="s">
        <v>64</v>
      </c>
      <c r="B58" s="108" t="s">
        <v>71</v>
      </c>
      <c r="C58" s="101"/>
      <c r="D58" s="116"/>
      <c r="E58" s="117"/>
      <c r="F58" s="103"/>
    </row>
    <row r="59" spans="1:6" ht="12" customHeight="1">
      <c r="A59" s="115"/>
      <c r="B59" s="159"/>
      <c r="C59" s="101"/>
      <c r="D59" s="116"/>
      <c r="E59" s="117"/>
      <c r="F59" s="103"/>
    </row>
    <row r="60" spans="1:6" ht="12" customHeight="1">
      <c r="A60" s="170" t="s">
        <v>75</v>
      </c>
      <c r="B60" s="108" t="s">
        <v>187</v>
      </c>
      <c r="C60" s="209"/>
      <c r="D60" s="209"/>
      <c r="E60" s="209"/>
      <c r="F60" s="209"/>
    </row>
    <row r="61" spans="1:6" ht="12" customHeight="1">
      <c r="A61" s="115" t="s">
        <v>64</v>
      </c>
      <c r="B61" s="97" t="s">
        <v>267</v>
      </c>
      <c r="C61" s="101" t="s">
        <v>67</v>
      </c>
      <c r="D61" s="114">
        <f>D62*1.1</f>
        <v>95.81</v>
      </c>
      <c r="E61" s="103">
        <v>0</v>
      </c>
      <c r="F61" s="103">
        <f>D61*E61</f>
        <v>0</v>
      </c>
    </row>
    <row r="62" spans="1:6" ht="12" customHeight="1">
      <c r="A62" s="115" t="s">
        <v>98</v>
      </c>
      <c r="B62" s="119" t="s">
        <v>259</v>
      </c>
      <c r="C62" s="101"/>
      <c r="D62" s="208">
        <f>87.1</f>
        <v>87.1</v>
      </c>
      <c r="E62" s="103"/>
      <c r="F62" s="103"/>
    </row>
    <row r="63" spans="1:6" ht="12" customHeight="1">
      <c r="A63" s="115" t="s">
        <v>98</v>
      </c>
      <c r="B63" s="138" t="s">
        <v>260</v>
      </c>
      <c r="C63" s="101"/>
      <c r="D63" s="114"/>
      <c r="E63" s="103"/>
      <c r="F63" s="103"/>
    </row>
    <row r="64" spans="1:6" ht="12" customHeight="1">
      <c r="A64" s="100" t="s">
        <v>98</v>
      </c>
      <c r="B64" s="97" t="s">
        <v>99</v>
      </c>
      <c r="C64" s="101"/>
      <c r="D64" s="116"/>
      <c r="E64" s="117"/>
      <c r="F64" s="103"/>
    </row>
    <row r="65" spans="1:14" ht="12" customHeight="1">
      <c r="A65" s="100" t="s">
        <v>98</v>
      </c>
      <c r="B65" s="108" t="s">
        <v>261</v>
      </c>
      <c r="C65" s="101"/>
      <c r="D65" s="116"/>
      <c r="E65" s="117"/>
      <c r="F65" s="103"/>
    </row>
    <row r="66" spans="1:14" ht="12" customHeight="1">
      <c r="A66" s="100" t="s">
        <v>64</v>
      </c>
      <c r="B66" s="108" t="s">
        <v>71</v>
      </c>
      <c r="C66" s="101"/>
      <c r="D66" s="116"/>
      <c r="E66" s="117"/>
      <c r="F66" s="103"/>
    </row>
    <row r="67" spans="1:14" ht="12" customHeight="1">
      <c r="A67" s="100"/>
      <c r="B67" s="97"/>
      <c r="C67" s="101"/>
      <c r="D67" s="116"/>
      <c r="E67" s="117"/>
      <c r="F67" s="103"/>
    </row>
    <row r="68" spans="1:14" ht="12" customHeight="1">
      <c r="A68" s="170" t="s">
        <v>101</v>
      </c>
      <c r="B68" s="108" t="s">
        <v>257</v>
      </c>
      <c r="C68" s="101" t="s">
        <v>67</v>
      </c>
      <c r="D68" s="114">
        <f>D62</f>
        <v>87.1</v>
      </c>
      <c r="E68" s="103">
        <v>0</v>
      </c>
      <c r="F68" s="103">
        <f>D68*E68</f>
        <v>0</v>
      </c>
    </row>
    <row r="69" spans="1:14" ht="12" customHeight="1">
      <c r="A69" s="115" t="s">
        <v>98</v>
      </c>
      <c r="B69" s="119" t="s">
        <v>258</v>
      </c>
      <c r="C69" s="101"/>
      <c r="D69" s="208">
        <f>293.1</f>
        <v>293.10000000000002</v>
      </c>
      <c r="E69" s="103"/>
      <c r="F69" s="103"/>
    </row>
    <row r="70" spans="1:14" ht="12" customHeight="1">
      <c r="A70" s="100" t="s">
        <v>64</v>
      </c>
      <c r="B70" s="108" t="s">
        <v>71</v>
      </c>
      <c r="C70" s="101"/>
      <c r="D70" s="116"/>
      <c r="E70" s="117"/>
      <c r="F70" s="103"/>
    </row>
    <row r="71" spans="1:14" ht="12" customHeight="1">
      <c r="A71" s="100"/>
      <c r="B71" s="108"/>
      <c r="C71" s="101"/>
      <c r="D71" s="116"/>
      <c r="E71" s="117"/>
      <c r="F71" s="103"/>
    </row>
    <row r="72" spans="1:14" s="203" customFormat="1" ht="13" customHeight="1">
      <c r="A72" s="170" t="s">
        <v>102</v>
      </c>
      <c r="B72" s="108" t="s">
        <v>188</v>
      </c>
      <c r="C72" s="101" t="s">
        <v>67</v>
      </c>
      <c r="D72" s="114">
        <f>D62+D119*0.25</f>
        <v>100.02499999999999</v>
      </c>
      <c r="E72" s="103">
        <v>0</v>
      </c>
      <c r="F72" s="103">
        <f>D72*E72</f>
        <v>0</v>
      </c>
      <c r="I72" s="204"/>
      <c r="J72" s="204"/>
      <c r="K72" s="204"/>
      <c r="L72" s="204"/>
      <c r="M72" s="204"/>
      <c r="N72" s="204"/>
    </row>
    <row r="73" spans="1:14" s="203" customFormat="1" ht="13" customHeight="1">
      <c r="A73" s="100" t="s">
        <v>64</v>
      </c>
      <c r="B73" s="138" t="s">
        <v>249</v>
      </c>
      <c r="C73" s="86"/>
      <c r="D73" s="107"/>
      <c r="E73" s="103"/>
      <c r="F73" s="88"/>
      <c r="I73" s="204"/>
      <c r="J73" s="204"/>
      <c r="K73" s="204"/>
      <c r="L73" s="204"/>
      <c r="M73" s="204"/>
      <c r="N73" s="204"/>
    </row>
    <row r="74" spans="1:14" s="203" customFormat="1" ht="13" customHeight="1">
      <c r="A74" s="100" t="s">
        <v>98</v>
      </c>
      <c r="B74" s="138" t="s">
        <v>250</v>
      </c>
      <c r="C74" s="86"/>
      <c r="D74" s="107"/>
      <c r="E74" s="103"/>
      <c r="F74" s="88"/>
      <c r="J74" s="204"/>
      <c r="K74" s="204"/>
      <c r="L74" s="204"/>
      <c r="M74" s="204"/>
      <c r="N74" s="204"/>
    </row>
    <row r="75" spans="1:14" customFormat="1" ht="15">
      <c r="A75" s="100" t="s">
        <v>98</v>
      </c>
      <c r="B75" s="138" t="s">
        <v>268</v>
      </c>
      <c r="C75" s="205"/>
      <c r="D75" s="178"/>
      <c r="E75" s="179"/>
      <c r="F75" s="167"/>
    </row>
    <row r="76" spans="1:14" customFormat="1" ht="15">
      <c r="A76" s="100" t="s">
        <v>98</v>
      </c>
      <c r="B76" s="138" t="s">
        <v>251</v>
      </c>
      <c r="C76" s="205"/>
      <c r="D76" s="178"/>
      <c r="E76" s="179"/>
      <c r="F76" s="167"/>
    </row>
    <row r="77" spans="1:14" customFormat="1" ht="15">
      <c r="A77" s="100" t="s">
        <v>98</v>
      </c>
      <c r="B77" s="138" t="s">
        <v>252</v>
      </c>
      <c r="C77" s="205"/>
      <c r="D77" s="178"/>
      <c r="E77" s="179"/>
      <c r="F77" s="167"/>
    </row>
    <row r="78" spans="1:14" customFormat="1" ht="15">
      <c r="A78" s="100"/>
      <c r="B78" s="138" t="s">
        <v>253</v>
      </c>
      <c r="C78" s="205"/>
      <c r="D78" s="178"/>
      <c r="E78" s="179"/>
      <c r="F78" s="167"/>
    </row>
    <row r="79" spans="1:14" customFormat="1" ht="15">
      <c r="A79" s="100" t="s">
        <v>98</v>
      </c>
      <c r="B79" s="138" t="s">
        <v>254</v>
      </c>
      <c r="C79" s="205"/>
      <c r="D79" s="178"/>
      <c r="E79" s="179"/>
      <c r="F79" s="167"/>
    </row>
    <row r="80" spans="1:14" customFormat="1" ht="15">
      <c r="A80" s="100"/>
      <c r="B80" s="138" t="s">
        <v>255</v>
      </c>
      <c r="C80" s="205"/>
      <c r="D80" s="178"/>
      <c r="E80" s="179"/>
      <c r="F80" s="167"/>
    </row>
    <row r="81" spans="1:8" s="206" customFormat="1" ht="13" customHeight="1">
      <c r="A81" s="100" t="s">
        <v>64</v>
      </c>
      <c r="B81" s="108" t="s">
        <v>71</v>
      </c>
      <c r="C81" s="101"/>
      <c r="D81" s="116"/>
      <c r="E81" s="117"/>
      <c r="F81" s="103"/>
    </row>
    <row r="82" spans="1:8" s="207" customFormat="1" ht="13" customHeight="1">
      <c r="A82" s="100"/>
      <c r="B82" s="97"/>
      <c r="C82" s="86"/>
      <c r="D82" s="107"/>
      <c r="E82" s="103"/>
      <c r="F82" s="88"/>
    </row>
    <row r="83" spans="1:8" s="207" customFormat="1" ht="13" customHeight="1">
      <c r="A83" s="170" t="s">
        <v>103</v>
      </c>
      <c r="B83" s="108" t="s">
        <v>187</v>
      </c>
      <c r="C83" s="101" t="s">
        <v>67</v>
      </c>
      <c r="D83" s="114">
        <f>D61</f>
        <v>95.81</v>
      </c>
      <c r="E83" s="103">
        <v>0</v>
      </c>
      <c r="F83" s="103">
        <f>D83*E83</f>
        <v>0</v>
      </c>
    </row>
    <row r="84" spans="1:8" s="207" customFormat="1" ht="13" customHeight="1">
      <c r="A84" s="115" t="s">
        <v>64</v>
      </c>
      <c r="B84" s="97" t="s">
        <v>256</v>
      </c>
      <c r="C84" s="101"/>
      <c r="D84" s="114"/>
      <c r="E84" s="103"/>
      <c r="F84" s="103"/>
    </row>
    <row r="85" spans="1:8" s="207" customFormat="1" ht="13" customHeight="1">
      <c r="A85" s="115" t="s">
        <v>98</v>
      </c>
      <c r="B85" s="119" t="s">
        <v>189</v>
      </c>
      <c r="C85" s="101"/>
      <c r="D85" s="114"/>
      <c r="E85" s="103"/>
      <c r="F85" s="103"/>
    </row>
    <row r="86" spans="1:8" s="207" customFormat="1" ht="13" customHeight="1">
      <c r="A86" s="115" t="s">
        <v>98</v>
      </c>
      <c r="B86" s="138" t="s">
        <v>174</v>
      </c>
      <c r="C86" s="101"/>
      <c r="D86" s="114"/>
      <c r="E86" s="103"/>
      <c r="F86" s="103"/>
    </row>
    <row r="87" spans="1:8" s="207" customFormat="1" ht="13" customHeight="1">
      <c r="A87" s="100" t="s">
        <v>98</v>
      </c>
      <c r="B87" s="97" t="s">
        <v>99</v>
      </c>
      <c r="C87" s="101"/>
      <c r="D87" s="116"/>
      <c r="E87" s="117"/>
      <c r="F87" s="103"/>
    </row>
    <row r="88" spans="1:8" s="207" customFormat="1" ht="13" customHeight="1">
      <c r="A88" s="100" t="s">
        <v>98</v>
      </c>
      <c r="B88" s="108" t="s">
        <v>165</v>
      </c>
      <c r="C88" s="101"/>
      <c r="D88" s="116"/>
      <c r="E88" s="117"/>
      <c r="F88" s="103"/>
    </row>
    <row r="89" spans="1:8" s="207" customFormat="1" ht="13" customHeight="1">
      <c r="A89" s="100" t="s">
        <v>98</v>
      </c>
      <c r="B89" s="108" t="s">
        <v>190</v>
      </c>
      <c r="C89" s="101"/>
      <c r="D89" s="116"/>
      <c r="E89" s="117"/>
      <c r="F89" s="103"/>
    </row>
    <row r="90" spans="1:8" s="207" customFormat="1" ht="13" customHeight="1">
      <c r="A90" s="100" t="s">
        <v>64</v>
      </c>
      <c r="B90" s="108" t="s">
        <v>71</v>
      </c>
      <c r="C90" s="101"/>
      <c r="D90" s="116"/>
      <c r="E90" s="117"/>
      <c r="F90" s="103"/>
    </row>
    <row r="91" spans="1:8" s="120" customFormat="1" ht="12" customHeight="1">
      <c r="B91" s="97"/>
      <c r="C91" s="101"/>
      <c r="D91" s="114"/>
      <c r="E91" s="101"/>
      <c r="F91" s="101"/>
    </row>
    <row r="92" spans="1:8" s="120" customFormat="1" ht="12" customHeight="1">
      <c r="A92" s="154" t="s">
        <v>124</v>
      </c>
      <c r="B92" s="189" t="s">
        <v>206</v>
      </c>
      <c r="C92" s="190" t="s">
        <v>67</v>
      </c>
      <c r="D92" s="114">
        <f>D62+D119*0.05</f>
        <v>89.684999999999988</v>
      </c>
      <c r="E92" s="103">
        <v>0</v>
      </c>
      <c r="F92" s="103">
        <f>D92*E92</f>
        <v>0</v>
      </c>
    </row>
    <row r="93" spans="1:8" s="120" customFormat="1" ht="12" customHeight="1">
      <c r="A93" s="100" t="s">
        <v>98</v>
      </c>
      <c r="B93" s="189" t="s">
        <v>207</v>
      </c>
      <c r="C93" s="190"/>
      <c r="D93" s="114"/>
      <c r="E93" s="103"/>
      <c r="F93" s="103"/>
    </row>
    <row r="94" spans="1:8" s="120" customFormat="1" ht="12" customHeight="1">
      <c r="A94" s="100" t="s">
        <v>64</v>
      </c>
      <c r="B94" s="189" t="s">
        <v>208</v>
      </c>
      <c r="C94" s="101"/>
      <c r="D94" s="116"/>
      <c r="E94" s="117"/>
      <c r="F94" s="103"/>
    </row>
    <row r="95" spans="1:8" s="120" customFormat="1" ht="12" customHeight="1">
      <c r="A95" s="100" t="s">
        <v>98</v>
      </c>
      <c r="B95" s="189" t="s">
        <v>209</v>
      </c>
      <c r="C95" s="190"/>
      <c r="D95" s="114"/>
      <c r="E95" s="103"/>
      <c r="F95" s="103"/>
      <c r="H95" s="104"/>
    </row>
    <row r="96" spans="1:8" s="120" customFormat="1" ht="12" customHeight="1">
      <c r="A96" s="100" t="s">
        <v>98</v>
      </c>
      <c r="B96" s="189" t="s">
        <v>210</v>
      </c>
      <c r="C96" s="190"/>
      <c r="D96" s="114"/>
      <c r="E96" s="103"/>
      <c r="F96" s="103"/>
      <c r="H96" s="104"/>
    </row>
    <row r="97" spans="1:8" s="120" customFormat="1" ht="12" customHeight="1">
      <c r="A97" s="100" t="s">
        <v>98</v>
      </c>
      <c r="B97" s="189" t="s">
        <v>211</v>
      </c>
      <c r="C97" s="190"/>
      <c r="D97" s="114"/>
      <c r="E97" s="103"/>
      <c r="F97" s="103"/>
      <c r="H97" s="104"/>
    </row>
    <row r="98" spans="1:8" s="120" customFormat="1" ht="12" customHeight="1">
      <c r="A98" s="100" t="s">
        <v>98</v>
      </c>
      <c r="B98" s="189" t="s">
        <v>212</v>
      </c>
      <c r="C98" s="190"/>
      <c r="D98" s="114"/>
      <c r="E98" s="103"/>
      <c r="F98" s="103"/>
      <c r="H98" s="104"/>
    </row>
    <row r="99" spans="1:8" s="120" customFormat="1" ht="12" customHeight="1">
      <c r="A99" s="100" t="s">
        <v>98</v>
      </c>
      <c r="B99" s="189" t="s">
        <v>213</v>
      </c>
      <c r="C99" s="190"/>
      <c r="D99" s="114"/>
      <c r="E99" s="103"/>
      <c r="F99" s="103"/>
      <c r="H99" s="104"/>
    </row>
    <row r="100" spans="1:8" s="120" customFormat="1" ht="12" customHeight="1">
      <c r="A100" s="100" t="s">
        <v>98</v>
      </c>
      <c r="B100" s="189" t="s">
        <v>214</v>
      </c>
      <c r="C100" s="190"/>
      <c r="D100" s="114"/>
      <c r="E100" s="103"/>
      <c r="F100" s="103"/>
      <c r="H100" s="104"/>
    </row>
    <row r="101" spans="1:8" s="120" customFormat="1" ht="12" customHeight="1">
      <c r="A101" s="100" t="s">
        <v>64</v>
      </c>
      <c r="B101" s="119" t="s">
        <v>71</v>
      </c>
      <c r="C101" s="101"/>
      <c r="D101" s="114"/>
      <c r="E101" s="103"/>
      <c r="F101" s="103"/>
    </row>
    <row r="102" spans="1:8" ht="12" customHeight="1">
      <c r="A102" s="168"/>
      <c r="B102" s="108"/>
      <c r="C102" s="101"/>
      <c r="D102" s="114"/>
      <c r="E102" s="103"/>
      <c r="F102" s="103"/>
    </row>
    <row r="103" spans="1:8" ht="12" customHeight="1">
      <c r="A103" s="170" t="s">
        <v>125</v>
      </c>
      <c r="B103" s="108" t="s">
        <v>247</v>
      </c>
      <c r="C103" s="101" t="s">
        <v>67</v>
      </c>
      <c r="D103" s="114">
        <f>D107</f>
        <v>95.81</v>
      </c>
      <c r="E103" s="103">
        <v>0</v>
      </c>
      <c r="F103" s="103">
        <f>D103*E103</f>
        <v>0</v>
      </c>
    </row>
    <row r="104" spans="1:8" ht="12" customHeight="1">
      <c r="A104" s="115" t="s">
        <v>98</v>
      </c>
      <c r="B104" s="95" t="s">
        <v>248</v>
      </c>
      <c r="C104" s="101"/>
      <c r="D104" s="114"/>
      <c r="E104" s="103"/>
      <c r="F104" s="103"/>
    </row>
    <row r="105" spans="1:8" ht="12" customHeight="1">
      <c r="A105" s="115" t="s">
        <v>64</v>
      </c>
      <c r="B105" s="119" t="s">
        <v>191</v>
      </c>
      <c r="C105" s="101"/>
      <c r="D105" s="114"/>
      <c r="E105" s="103"/>
      <c r="F105" s="103"/>
    </row>
    <row r="106" spans="1:8" ht="12" customHeight="1">
      <c r="A106" s="168"/>
      <c r="B106" s="108"/>
      <c r="C106" s="101"/>
      <c r="D106" s="114"/>
      <c r="E106" s="103"/>
      <c r="F106" s="103"/>
    </row>
    <row r="107" spans="1:8" ht="12" customHeight="1">
      <c r="A107" s="170" t="s">
        <v>126</v>
      </c>
      <c r="B107" s="108" t="s">
        <v>245</v>
      </c>
      <c r="C107" s="101" t="s">
        <v>67</v>
      </c>
      <c r="D107" s="114">
        <f>D83</f>
        <v>95.81</v>
      </c>
      <c r="E107" s="103">
        <v>0</v>
      </c>
      <c r="F107" s="103">
        <f>D107*E107</f>
        <v>0</v>
      </c>
    </row>
    <row r="108" spans="1:8" ht="12" customHeight="1">
      <c r="A108" s="115" t="s">
        <v>98</v>
      </c>
      <c r="B108" s="95" t="s">
        <v>246</v>
      </c>
      <c r="C108" s="101"/>
      <c r="D108" s="114"/>
      <c r="E108" s="103"/>
      <c r="F108" s="103"/>
    </row>
    <row r="109" spans="1:8" ht="12" customHeight="1">
      <c r="A109" s="115" t="s">
        <v>98</v>
      </c>
      <c r="B109" s="119" t="s">
        <v>192</v>
      </c>
      <c r="C109" s="101"/>
      <c r="D109" s="114"/>
      <c r="E109" s="103"/>
      <c r="F109" s="103"/>
    </row>
    <row r="110" spans="1:8" ht="12" customHeight="1">
      <c r="A110" s="115" t="s">
        <v>64</v>
      </c>
      <c r="B110" s="119" t="s">
        <v>191</v>
      </c>
      <c r="C110" s="101"/>
      <c r="D110" s="114"/>
      <c r="E110" s="103"/>
      <c r="F110" s="103"/>
    </row>
    <row r="112" spans="1:8" ht="12" customHeight="1" thickBot="1">
      <c r="A112" s="171"/>
      <c r="B112" s="172" t="s">
        <v>215</v>
      </c>
      <c r="C112" s="173"/>
      <c r="D112" s="174"/>
      <c r="E112" s="175"/>
      <c r="F112" s="175">
        <f>SUM(F34:F111)</f>
        <v>0</v>
      </c>
    </row>
    <row r="113" spans="1:6" ht="12" customHeight="1" thickTop="1"/>
    <row r="116" spans="1:6" ht="12" customHeight="1">
      <c r="A116" s="61" t="s">
        <v>72</v>
      </c>
      <c r="B116" s="85" t="s">
        <v>108</v>
      </c>
      <c r="D116" s="87"/>
      <c r="E116" s="88"/>
      <c r="F116" s="88"/>
    </row>
    <row r="117" spans="1:6" ht="12" customHeight="1" thickBot="1">
      <c r="A117" s="150" t="s">
        <v>56</v>
      </c>
      <c r="B117" s="129" t="s">
        <v>58</v>
      </c>
      <c r="C117" s="130" t="s">
        <v>59</v>
      </c>
      <c r="D117" s="131" t="s">
        <v>95</v>
      </c>
      <c r="E117" s="132" t="s">
        <v>60</v>
      </c>
      <c r="F117" s="132" t="s">
        <v>61</v>
      </c>
    </row>
    <row r="118" spans="1:6" ht="12" customHeight="1" thickTop="1"/>
    <row r="119" spans="1:6" ht="12" customHeight="1">
      <c r="A119" s="160" t="s">
        <v>62</v>
      </c>
      <c r="B119" s="108" t="s">
        <v>243</v>
      </c>
      <c r="C119" s="161" t="s">
        <v>70</v>
      </c>
      <c r="D119" s="114">
        <f>48.5+3.2</f>
        <v>51.7</v>
      </c>
      <c r="E119" s="103">
        <v>0</v>
      </c>
      <c r="F119" s="103">
        <f t="shared" ref="F119" si="0">D119*E119</f>
        <v>0</v>
      </c>
    </row>
    <row r="120" spans="1:6" ht="12" customHeight="1">
      <c r="A120" s="121" t="s">
        <v>98</v>
      </c>
      <c r="B120" s="108" t="s">
        <v>244</v>
      </c>
      <c r="C120" s="161"/>
      <c r="D120" s="114"/>
      <c r="E120" s="103"/>
      <c r="F120" s="103"/>
    </row>
    <row r="121" spans="1:6" ht="12" customHeight="1">
      <c r="A121" s="100" t="s">
        <v>64</v>
      </c>
      <c r="B121" s="108" t="s">
        <v>218</v>
      </c>
      <c r="C121" s="46"/>
      <c r="D121" s="46"/>
      <c r="E121" s="46"/>
      <c r="F121" s="46"/>
    </row>
    <row r="122" spans="1:6" ht="12" customHeight="1">
      <c r="A122" s="100" t="s">
        <v>64</v>
      </c>
      <c r="B122" s="108" t="s">
        <v>71</v>
      </c>
      <c r="C122" s="101"/>
      <c r="D122" s="114"/>
      <c r="E122" s="103"/>
      <c r="F122" s="103"/>
    </row>
    <row r="123" spans="1:6" ht="12" customHeight="1">
      <c r="A123" s="176"/>
      <c r="B123" s="177"/>
      <c r="C123" s="165"/>
      <c r="D123" s="166"/>
      <c r="E123" s="165"/>
      <c r="F123" s="165"/>
    </row>
    <row r="124" spans="1:6" ht="12" customHeight="1">
      <c r="A124" s="170" t="s">
        <v>66</v>
      </c>
      <c r="B124" s="119" t="s">
        <v>193</v>
      </c>
      <c r="C124" s="101" t="s">
        <v>74</v>
      </c>
      <c r="D124" s="102">
        <v>1</v>
      </c>
      <c r="E124" s="117">
        <v>0</v>
      </c>
      <c r="F124" s="103">
        <f>D124*E124</f>
        <v>0</v>
      </c>
    </row>
    <row r="125" spans="1:6" ht="12" customHeight="1">
      <c r="A125" s="115" t="s">
        <v>64</v>
      </c>
      <c r="B125" s="119" t="s">
        <v>194</v>
      </c>
      <c r="C125" s="165"/>
      <c r="D125" s="178"/>
      <c r="E125" s="179"/>
      <c r="F125" s="167"/>
    </row>
    <row r="126" spans="1:6" ht="12" customHeight="1">
      <c r="A126" s="115" t="s">
        <v>64</v>
      </c>
      <c r="B126" s="119" t="s">
        <v>195</v>
      </c>
      <c r="C126" s="165"/>
      <c r="D126" s="178"/>
      <c r="E126" s="179"/>
      <c r="F126" s="167"/>
    </row>
    <row r="127" spans="1:6" ht="12" customHeight="1">
      <c r="A127" s="180"/>
      <c r="B127" s="119" t="s">
        <v>196</v>
      </c>
      <c r="C127" s="165"/>
      <c r="D127" s="166"/>
      <c r="E127" s="165"/>
      <c r="F127" s="165"/>
    </row>
    <row r="128" spans="1:6" ht="12" customHeight="1">
      <c r="A128" s="180"/>
      <c r="B128" s="119" t="s">
        <v>197</v>
      </c>
      <c r="C128" s="165"/>
      <c r="D128" s="166"/>
      <c r="E128" s="165"/>
      <c r="F128" s="165"/>
    </row>
    <row r="129" spans="1:6" ht="12" customHeight="1">
      <c r="A129" s="115" t="s">
        <v>64</v>
      </c>
      <c r="B129" s="119" t="s">
        <v>198</v>
      </c>
      <c r="C129" s="165"/>
      <c r="D129" s="178"/>
      <c r="E129" s="179"/>
      <c r="F129" s="167"/>
    </row>
    <row r="130" spans="1:6" ht="12" customHeight="1">
      <c r="A130" s="115" t="s">
        <v>64</v>
      </c>
      <c r="B130" s="119" t="s">
        <v>71</v>
      </c>
      <c r="C130" s="165"/>
      <c r="D130" s="178"/>
      <c r="E130" s="179"/>
      <c r="F130" s="167"/>
    </row>
    <row r="132" spans="1:6" ht="12" customHeight="1" thickBot="1">
      <c r="A132" s="171"/>
      <c r="B132" s="172" t="s">
        <v>109</v>
      </c>
      <c r="C132" s="173"/>
      <c r="D132" s="174"/>
      <c r="E132" s="175"/>
      <c r="F132" s="175">
        <f>SUM(F118:F131)</f>
        <v>0</v>
      </c>
    </row>
    <row r="133" spans="1:6" ht="12" customHeight="1" thickTop="1"/>
    <row r="135" spans="1:6" ht="12" customHeight="1">
      <c r="D135" s="87"/>
    </row>
    <row r="136" spans="1:6" ht="12" customHeight="1">
      <c r="A136" s="61" t="s">
        <v>73</v>
      </c>
      <c r="B136" s="85" t="s">
        <v>77</v>
      </c>
      <c r="E136" s="88"/>
      <c r="F136" s="88"/>
    </row>
    <row r="137" spans="1:6" ht="12" customHeight="1" thickBot="1">
      <c r="A137" s="150" t="s">
        <v>56</v>
      </c>
      <c r="B137" s="129" t="s">
        <v>58</v>
      </c>
      <c r="C137" s="130" t="s">
        <v>59</v>
      </c>
      <c r="D137" s="130" t="s">
        <v>95</v>
      </c>
      <c r="E137" s="132" t="s">
        <v>60</v>
      </c>
      <c r="F137" s="132" t="s">
        <v>61</v>
      </c>
    </row>
    <row r="138" spans="1:6" ht="12" customHeight="1" thickTop="1"/>
    <row r="139" spans="1:6" ht="13">
      <c r="A139" s="154" t="s">
        <v>62</v>
      </c>
      <c r="B139" s="108" t="s">
        <v>240</v>
      </c>
      <c r="C139" s="101" t="s">
        <v>74</v>
      </c>
      <c r="D139" s="102">
        <v>45</v>
      </c>
      <c r="E139" s="103">
        <v>0</v>
      </c>
      <c r="F139" s="103">
        <f t="shared" ref="F139" si="1">D139*E139</f>
        <v>0</v>
      </c>
    </row>
    <row r="140" spans="1:6" ht="13">
      <c r="A140" s="154"/>
      <c r="B140" s="108" t="s">
        <v>241</v>
      </c>
      <c r="C140" s="101"/>
      <c r="D140" s="102"/>
      <c r="E140" s="103"/>
      <c r="F140" s="103"/>
    </row>
    <row r="141" spans="1:6" ht="12" customHeight="1">
      <c r="A141" s="100" t="s">
        <v>98</v>
      </c>
      <c r="B141" s="119" t="s">
        <v>235</v>
      </c>
      <c r="C141" s="101"/>
      <c r="D141" s="114"/>
      <c r="E141" s="103"/>
      <c r="F141" s="103"/>
    </row>
    <row r="142" spans="1:6" ht="12" customHeight="1">
      <c r="A142" s="100"/>
      <c r="B142" s="119" t="s">
        <v>236</v>
      </c>
      <c r="C142" s="101"/>
      <c r="D142" s="114"/>
      <c r="E142" s="103"/>
      <c r="F142" s="103"/>
    </row>
    <row r="143" spans="1:6" ht="12" customHeight="1">
      <c r="A143" s="100" t="s">
        <v>98</v>
      </c>
      <c r="B143" s="108" t="s">
        <v>237</v>
      </c>
      <c r="C143" s="155"/>
      <c r="D143" s="156"/>
      <c r="E143" s="157"/>
      <c r="F143" s="158"/>
    </row>
    <row r="144" spans="1:6" ht="12" customHeight="1">
      <c r="A144" s="100"/>
      <c r="B144" s="108" t="s">
        <v>238</v>
      </c>
      <c r="C144" s="155"/>
      <c r="D144" s="156"/>
      <c r="E144" s="157"/>
      <c r="F144" s="158"/>
    </row>
    <row r="145" spans="1:6" ht="12" customHeight="1">
      <c r="A145" s="100"/>
      <c r="B145" s="108" t="s">
        <v>239</v>
      </c>
      <c r="C145" s="155"/>
      <c r="D145" s="156"/>
      <c r="E145" s="157"/>
      <c r="F145" s="158"/>
    </row>
    <row r="146" spans="1:6" ht="12" customHeight="1">
      <c r="A146" s="100" t="s">
        <v>64</v>
      </c>
      <c r="B146" s="108" t="s">
        <v>71</v>
      </c>
      <c r="C146" s="155"/>
      <c r="D146" s="156"/>
      <c r="E146" s="157"/>
      <c r="F146" s="158"/>
    </row>
    <row r="148" spans="1:6" ht="12" customHeight="1">
      <c r="A148" s="154" t="s">
        <v>66</v>
      </c>
      <c r="B148" s="108" t="s">
        <v>223</v>
      </c>
      <c r="C148" s="101" t="s">
        <v>67</v>
      </c>
      <c r="D148" s="114">
        <v>37.200000000000003</v>
      </c>
      <c r="E148" s="117">
        <v>0</v>
      </c>
      <c r="F148" s="103">
        <f>D148*E148</f>
        <v>0</v>
      </c>
    </row>
    <row r="149" spans="1:6" ht="12" customHeight="1">
      <c r="A149" s="100" t="s">
        <v>64</v>
      </c>
      <c r="B149" s="108" t="s">
        <v>71</v>
      </c>
      <c r="C149" s="155"/>
      <c r="D149" s="156"/>
      <c r="E149" s="157"/>
      <c r="F149" s="158"/>
    </row>
    <row r="150" spans="1:6" ht="12" customHeight="1">
      <c r="A150" s="96"/>
      <c r="D150" s="107"/>
      <c r="E150" s="88"/>
      <c r="F150" s="88"/>
    </row>
    <row r="151" spans="1:6" ht="12" customHeight="1">
      <c r="A151" s="122" t="s">
        <v>72</v>
      </c>
      <c r="B151" s="118" t="s">
        <v>115</v>
      </c>
      <c r="C151" s="86" t="s">
        <v>107</v>
      </c>
      <c r="D151" s="114">
        <f>D148*0.03</f>
        <v>1.1160000000000001</v>
      </c>
      <c r="E151" s="88">
        <v>0</v>
      </c>
      <c r="F151" s="88">
        <f>D151*E151</f>
        <v>0</v>
      </c>
    </row>
    <row r="152" spans="1:6" ht="12" customHeight="1">
      <c r="A152" s="96" t="s">
        <v>98</v>
      </c>
      <c r="B152" s="118" t="s">
        <v>116</v>
      </c>
      <c r="D152" s="114"/>
      <c r="E152" s="88"/>
      <c r="F152" s="88"/>
    </row>
    <row r="153" spans="1:6" ht="12" customHeight="1">
      <c r="A153" s="96"/>
      <c r="B153" s="118" t="s">
        <v>114</v>
      </c>
      <c r="D153" s="114"/>
      <c r="E153" s="88"/>
      <c r="F153" s="88"/>
    </row>
    <row r="155" spans="1:6" ht="12" customHeight="1">
      <c r="A155" s="154" t="s">
        <v>73</v>
      </c>
      <c r="B155" s="108" t="s">
        <v>233</v>
      </c>
      <c r="C155" s="46"/>
      <c r="D155" s="46"/>
      <c r="E155" s="46"/>
      <c r="F155" s="46"/>
    </row>
    <row r="156" spans="1:6" ht="12" customHeight="1">
      <c r="A156" s="100" t="s">
        <v>98</v>
      </c>
      <c r="B156" s="108" t="s">
        <v>226</v>
      </c>
      <c r="C156" s="101" t="s">
        <v>67</v>
      </c>
      <c r="D156" s="114">
        <v>37.200000000000003</v>
      </c>
      <c r="E156" s="117">
        <v>0</v>
      </c>
      <c r="F156" s="103">
        <f>D156*E156</f>
        <v>0</v>
      </c>
    </row>
    <row r="157" spans="1:6" ht="13">
      <c r="B157" s="95" t="s">
        <v>227</v>
      </c>
    </row>
    <row r="158" spans="1:6" ht="13">
      <c r="A158" s="100" t="s">
        <v>98</v>
      </c>
      <c r="B158" s="95" t="s">
        <v>224</v>
      </c>
      <c r="C158" s="101" t="s">
        <v>67</v>
      </c>
      <c r="D158" s="114">
        <v>236</v>
      </c>
      <c r="E158" s="117">
        <v>0</v>
      </c>
      <c r="F158" s="103">
        <f>D158*E158</f>
        <v>0</v>
      </c>
    </row>
    <row r="159" spans="1:6" ht="12" customHeight="1">
      <c r="B159" s="95" t="s">
        <v>225</v>
      </c>
    </row>
    <row r="160" spans="1:6" ht="13">
      <c r="A160" s="100" t="s">
        <v>98</v>
      </c>
      <c r="B160" s="95" t="s">
        <v>229</v>
      </c>
      <c r="C160" s="101" t="s">
        <v>67</v>
      </c>
      <c r="D160" s="114">
        <v>30.8</v>
      </c>
      <c r="E160" s="117">
        <v>0</v>
      </c>
      <c r="F160" s="103">
        <f>D160*E160</f>
        <v>0</v>
      </c>
    </row>
    <row r="161" spans="1:6" ht="12" customHeight="1">
      <c r="B161" s="95" t="s">
        <v>228</v>
      </c>
    </row>
    <row r="162" spans="1:6" ht="12" customHeight="1">
      <c r="A162" s="100" t="s">
        <v>98</v>
      </c>
      <c r="B162" s="95" t="s">
        <v>230</v>
      </c>
      <c r="C162" s="101" t="s">
        <v>74</v>
      </c>
      <c r="D162" s="102">
        <v>50</v>
      </c>
      <c r="E162" s="103">
        <v>0</v>
      </c>
      <c r="F162" s="103">
        <f t="shared" ref="F162" si="2">D162*E162</f>
        <v>0</v>
      </c>
    </row>
    <row r="163" spans="1:6" ht="12" customHeight="1">
      <c r="B163" s="95" t="s">
        <v>231</v>
      </c>
    </row>
    <row r="164" spans="1:6" ht="12" customHeight="1">
      <c r="A164" s="100" t="s">
        <v>98</v>
      </c>
      <c r="B164" s="95" t="s">
        <v>232</v>
      </c>
      <c r="C164" s="101" t="s">
        <v>74</v>
      </c>
      <c r="D164" s="102">
        <v>650</v>
      </c>
      <c r="E164" s="103">
        <v>0</v>
      </c>
      <c r="F164" s="103">
        <f t="shared" ref="F164" si="3">D164*E164</f>
        <v>0</v>
      </c>
    </row>
    <row r="165" spans="1:6" ht="12" customHeight="1">
      <c r="A165" s="100" t="s">
        <v>98</v>
      </c>
      <c r="B165" s="95" t="s">
        <v>234</v>
      </c>
      <c r="C165" s="101" t="s">
        <v>74</v>
      </c>
      <c r="D165" s="102">
        <v>600</v>
      </c>
      <c r="E165" s="103">
        <v>0</v>
      </c>
      <c r="F165" s="103">
        <f t="shared" ref="F165" si="4">D165*E165</f>
        <v>0</v>
      </c>
    </row>
    <row r="166" spans="1:6" ht="12" customHeight="1">
      <c r="A166" s="100" t="s">
        <v>64</v>
      </c>
      <c r="B166" s="108" t="s">
        <v>71</v>
      </c>
    </row>
    <row r="168" spans="1:6" ht="12" customHeight="1" thickBot="1">
      <c r="A168" s="171"/>
      <c r="B168" s="172" t="s">
        <v>78</v>
      </c>
      <c r="C168" s="173"/>
      <c r="D168" s="173"/>
      <c r="E168" s="175"/>
      <c r="F168" s="175">
        <f>SUM(F138:F167)</f>
        <v>0</v>
      </c>
    </row>
    <row r="169" spans="1:6" ht="12" customHeight="1" thickTop="1"/>
    <row r="171" spans="1:6" ht="12" customHeight="1" thickBot="1"/>
    <row r="172" spans="1:6" ht="21" thickBot="1">
      <c r="A172" s="185"/>
      <c r="B172" s="186" t="s">
        <v>242</v>
      </c>
      <c r="C172" s="187"/>
      <c r="D172" s="187"/>
      <c r="E172" s="188"/>
      <c r="F172" s="188">
        <f>F28+F112+F132+F168</f>
        <v>0</v>
      </c>
    </row>
    <row r="173" spans="1:6" ht="12" customHeight="1" thickTop="1"/>
  </sheetData>
  <phoneticPr fontId="22" type="noConversion"/>
  <pageMargins left="0.7" right="0.7" top="0.75" bottom="0.75" header="0.51180555555555551" footer="0.3"/>
  <pageSetup paperSize="9" firstPageNumber="0" orientation="portrait" horizontalDpi="300" verticalDpi="300" r:id="rId1"/>
  <headerFooter alignWithMargins="0">
    <oddFooter>&amp;C&amp;"Calibri,Regular"&amp;P/&amp;N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prva</vt:lpstr>
      <vt:lpstr>rekapitulacija</vt:lpstr>
      <vt:lpstr>splošno</vt:lpstr>
      <vt:lpstr>pripravljalna dela</vt:lpstr>
      <vt:lpstr>RAVNA STREHA</vt:lpstr>
      <vt:lpstr>splošno!Print_Area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</dc:creator>
  <cp:lastModifiedBy>damjan pirc</cp:lastModifiedBy>
  <cp:lastPrinted>2024-02-14T10:10:50Z</cp:lastPrinted>
  <dcterms:created xsi:type="dcterms:W3CDTF">2018-04-18T10:12:35Z</dcterms:created>
  <dcterms:modified xsi:type="dcterms:W3CDTF">2024-12-22T16:04:32Z</dcterms:modified>
</cp:coreProperties>
</file>