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punta\Desktop\PUNTA\LETO - 2025\ponudbe\"/>
    </mc:Choice>
  </mc:AlternateContent>
  <xr:revisionPtr revIDLastSave="0" documentId="13_ncr:1_{27651D22-0204-4B9E-8C48-1B34667A10E2}" xr6:coauthVersionLast="47" xr6:coauthVersionMax="47" xr10:uidLastSave="{00000000-0000-0000-0000-000000000000}"/>
  <bookViews>
    <workbookView xWindow="-120" yWindow="-120" windowWidth="29040" windowHeight="15720" tabRatio="859" xr2:uid="{00000000-000D-0000-FFFF-FFFF00000000}"/>
  </bookViews>
  <sheets>
    <sheet name="pon-16-2025" sheetId="25" r:id="rId1"/>
    <sheet name="rekapitulacija" sheetId="9" r:id="rId2"/>
    <sheet name="A. pripravljalna dela" sheetId="56" r:id="rId3"/>
    <sheet name="B.celovita prenova ravne strehe" sheetId="59" r:id="rId4"/>
    <sheet name="površine" sheetId="60" r:id="rId5"/>
    <sheet name="D. trapezna streha" sheetId="57" state="hidden" r:id="rId6"/>
    <sheet name="E. razna dela" sheetId="58" state="hidden" r:id="rId7"/>
    <sheet name="izmere" sheetId="55" state="hidden" r:id="rId8"/>
  </sheets>
  <externalReferences>
    <externalReference r:id="rId9"/>
    <externalReference r:id="rId10"/>
    <externalReference r:id="rId11"/>
  </externalReferences>
  <definedNames>
    <definedName name="_1Excel_BuiltIn__FilterDatabase_1">#REF!</definedName>
    <definedName name="_3Excel_BuiltIn__FilterDatabase_2">'[1]1_INSTALACIJSKI MATERIAL'!#REF!</definedName>
    <definedName name="BAZEN">'[1]1_INSTALACIJSKI MATERIAL'!#REF!</definedName>
    <definedName name="DDD">'[2]1_INSTALACIJSKI MATERIAL'!#REF!</definedName>
    <definedName name="Excel_BuiltIn__FilterDatabase">'[2]1_INSTALACIJSKI MATERIAL'!#REF!</definedName>
    <definedName name="Excel_BuiltIn__FilterDatabase_2">#REF!</definedName>
    <definedName name="Excel_BuiltIn_Print_Area_1">#REF!</definedName>
    <definedName name="Excel_BuiltIn_Print_Area_10">#REF!</definedName>
    <definedName name="Excel_BuiltIn_Print_Area_13">#REF!</definedName>
    <definedName name="Excel_BuiltIn_Print_Area_3">#REF!</definedName>
    <definedName name="Excel_BuiltIn_Print_Area_4">#REF!</definedName>
    <definedName name="Excel_BuiltIn_Print_Area_5">#REF!</definedName>
    <definedName name="Excel_BuiltIn_Print_Area_6">#REF!</definedName>
    <definedName name="Excel_BuiltIn_Print_Area_7">#REF!</definedName>
    <definedName name="Excel_BuiltIn_Print_Area_7_1">#REF!</definedName>
    <definedName name="Excel_BuiltIn_Print_Area_8">#REF!</definedName>
    <definedName name="Excel_BuiltIn_Print_Area_9">#REF!</definedName>
    <definedName name="HHH">#REF!</definedName>
    <definedName name="indeks">#REF!</definedName>
    <definedName name="KLS">'[1]1_INSTALACIJSKI MATERIAL'!#REF!</definedName>
    <definedName name="_xlnm.Print_Area" localSheetId="2">'A. pripravljalna dela'!$A$1:$F$17</definedName>
    <definedName name="_xlnm.Print_Area" localSheetId="3">'B.celovita prenova ravne strehe'!$A$1:$F$127</definedName>
    <definedName name="_xlnm.Print_Area" localSheetId="5">'D. trapezna streha'!$A$1:$F$111</definedName>
    <definedName name="_xlnm.Print_Area" localSheetId="6">'E. razna dela'!$A$1:$F$38</definedName>
    <definedName name="_xlnm.Print_Area" localSheetId="7">izmere!$A$1:$K$85</definedName>
    <definedName name="_xlnm.Print_Area" localSheetId="0">'pon-16-2025'!$A$1:$M$43</definedName>
    <definedName name="_xlnm.Print_Area" localSheetId="4">površine!$A$1:$J$71</definedName>
    <definedName name="_xlnm.Print_Area" localSheetId="1">rekapitulacija!$A$1:$H$34</definedName>
    <definedName name="PREZRAČEVANJE">'[2]1_INSTALACIJSKI MATERIAL'!#REF!</definedName>
    <definedName name="ssss">#REF!</definedName>
    <definedName name="su_montdela">#REF!</definedName>
    <definedName name="SU_NABAVAMAT">#REF!</definedName>
    <definedName name="SU_ZEMDELA">#REF!</definedName>
    <definedName name="vv">[3]Rekapitulacija!$D$40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5" i="59" l="1"/>
  <c r="H53" i="60"/>
  <c r="D26" i="60"/>
  <c r="F56" i="60" l="1"/>
  <c r="F52" i="60"/>
  <c r="F51" i="60"/>
  <c r="F53" i="60" s="1"/>
  <c r="F47" i="60"/>
  <c r="F46" i="60"/>
  <c r="F48" i="60" s="1"/>
  <c r="E40" i="60"/>
  <c r="E42" i="60" s="1"/>
  <c r="F35" i="60"/>
  <c r="C31" i="60"/>
  <c r="F27" i="60"/>
  <c r="C22" i="60"/>
  <c r="F15" i="60"/>
  <c r="I15" i="60" s="1"/>
  <c r="F7" i="60"/>
  <c r="I35" i="60" l="1"/>
  <c r="F115" i="59" l="1"/>
  <c r="F113" i="59"/>
  <c r="F107" i="59"/>
  <c r="F111" i="59"/>
  <c r="F109" i="59"/>
  <c r="F105" i="59"/>
  <c r="F97" i="59"/>
  <c r="F95" i="59"/>
  <c r="F93" i="59"/>
  <c r="F91" i="59"/>
  <c r="F12" i="56"/>
  <c r="F89" i="59"/>
  <c r="F82" i="59"/>
  <c r="F80" i="59"/>
  <c r="F81" i="59"/>
  <c r="F3" i="58"/>
  <c r="C41" i="55"/>
  <c r="F83" i="59"/>
  <c r="F79" i="59"/>
  <c r="J81" i="55"/>
  <c r="J80" i="55"/>
  <c r="J78" i="55"/>
  <c r="J76" i="55"/>
  <c r="L78" i="55" s="1"/>
  <c r="J74" i="55"/>
  <c r="J69" i="55"/>
  <c r="J67" i="55"/>
  <c r="J71" i="55"/>
  <c r="J65" i="55"/>
  <c r="J59" i="55"/>
  <c r="H59" i="55"/>
  <c r="F59" i="55"/>
  <c r="D59" i="55"/>
  <c r="B59" i="55"/>
  <c r="C62" i="55" s="1"/>
  <c r="H62" i="55" s="1"/>
  <c r="I46" i="55" l="1"/>
  <c r="I45" i="55"/>
  <c r="I47" i="55" s="1"/>
  <c r="I39" i="55"/>
  <c r="I37" i="55"/>
  <c r="I35" i="55"/>
  <c r="I41" i="55" s="1"/>
  <c r="I33" i="55"/>
  <c r="I18" i="55"/>
  <c r="F104" i="57"/>
  <c r="E30" i="55"/>
  <c r="G30" i="55" s="1"/>
  <c r="E27" i="55"/>
  <c r="G27" i="55" s="1"/>
  <c r="E24" i="55"/>
  <c r="G24" i="55" s="1"/>
  <c r="E21" i="55"/>
  <c r="G21" i="55" s="1"/>
  <c r="E18" i="55"/>
  <c r="G18" i="55" s="1"/>
  <c r="I11" i="55"/>
  <c r="G11" i="55"/>
  <c r="G13" i="55" s="1"/>
  <c r="F10" i="56"/>
  <c r="F32" i="58"/>
  <c r="F30" i="58"/>
  <c r="F27" i="58"/>
  <c r="F25" i="58"/>
  <c r="F23" i="58"/>
  <c r="F11" i="58"/>
  <c r="F13" i="58"/>
  <c r="F5" i="58"/>
  <c r="F9" i="58"/>
  <c r="F7" i="58"/>
  <c r="F21" i="58"/>
  <c r="F19" i="58"/>
  <c r="F17" i="58"/>
  <c r="G31" i="55" l="1"/>
  <c r="E34" i="58"/>
  <c r="F34" i="58" s="1"/>
  <c r="F35" i="58" s="1"/>
  <c r="F100" i="57" l="1"/>
  <c r="F98" i="57"/>
  <c r="F96" i="57"/>
  <c r="F94" i="57"/>
  <c r="F92" i="57"/>
  <c r="F84" i="57"/>
  <c r="F80" i="57" l="1"/>
  <c r="F78" i="57"/>
  <c r="F123" i="59"/>
  <c r="F119" i="59"/>
  <c r="F103" i="59"/>
  <c r="F101" i="59"/>
  <c r="F87" i="59"/>
  <c r="F121" i="59"/>
  <c r="F117" i="59"/>
  <c r="F99" i="59"/>
  <c r="F85" i="59"/>
  <c r="F8" i="56"/>
  <c r="F106" i="57" l="1"/>
  <c r="F102" i="57"/>
  <c r="F90" i="57"/>
  <c r="F88" i="57"/>
  <c r="F86" i="57"/>
  <c r="F83" i="57"/>
  <c r="F14" i="56"/>
  <c r="F6" i="56"/>
  <c r="F15" i="56" s="1"/>
  <c r="H11" i="9" l="1"/>
  <c r="J25" i="25" s="1"/>
  <c r="E108" i="57"/>
  <c r="F108" i="57" s="1"/>
  <c r="F109" i="57" s="1"/>
  <c r="F125" i="59" l="1"/>
  <c r="F126" i="59" s="1"/>
  <c r="H14" i="9" l="1"/>
  <c r="J27" i="25" l="1"/>
  <c r="J29" i="25" s="1"/>
  <c r="H19" i="9"/>
  <c r="J30" i="25" l="1"/>
  <c r="J31" i="25" s="1"/>
</calcChain>
</file>

<file path=xl/sharedStrings.xml><?xml version="1.0" encoding="utf-8"?>
<sst xmlns="http://schemas.openxmlformats.org/spreadsheetml/2006/main" count="571" uniqueCount="251">
  <si>
    <t>1.</t>
  </si>
  <si>
    <t>2.</t>
  </si>
  <si>
    <t>I.</t>
  </si>
  <si>
    <t>4.</t>
  </si>
  <si>
    <t>5.</t>
  </si>
  <si>
    <t>m2</t>
  </si>
  <si>
    <t>kpl</t>
  </si>
  <si>
    <t>m3</t>
  </si>
  <si>
    <t>m1</t>
  </si>
  <si>
    <t>kos</t>
  </si>
  <si>
    <t>12.</t>
  </si>
  <si>
    <t>11.</t>
  </si>
  <si>
    <t>13.</t>
  </si>
  <si>
    <t>6.</t>
  </si>
  <si>
    <t>7.</t>
  </si>
  <si>
    <t>8.</t>
  </si>
  <si>
    <t>9.</t>
  </si>
  <si>
    <t>14.</t>
  </si>
  <si>
    <t>10.</t>
  </si>
  <si>
    <t>15.</t>
  </si>
  <si>
    <t>16.</t>
  </si>
  <si>
    <t>17.</t>
  </si>
  <si>
    <t>SIST EN 13970:2005</t>
  </si>
  <si>
    <t>V ceni za enoto je potrebno upoštevati, poleg del, opisanih v posamezni postavki še:</t>
  </si>
  <si>
    <t xml:space="preserve"> - snemanje potrebnih izmer na objektu;</t>
  </si>
  <si>
    <t xml:space="preserve"> - delo v delavnici in na objektu, z vsemi dajatvami;</t>
  </si>
  <si>
    <t>Strešne kritine – zvezni plastični svetlobniki z razmikom ali brez njega – Klasifikacija,zahteve in preskusne metode</t>
  </si>
  <si>
    <t>SIST EN 14963:2007</t>
  </si>
  <si>
    <t>Montažna oprema za prekrivanje streh – Plastične svetlobne kupole – Specifikacija za izdelek in preskusne metode</t>
  </si>
  <si>
    <t>SIST EN 1873:2006</t>
  </si>
  <si>
    <t>Dela je potrebno izvajati v skladu z  tehničnimi predpisi, normativi in standardi.</t>
  </si>
  <si>
    <t>Material za ta dela mora po kvaliteti ustrezati določilom veljavnih normativov in standardov.</t>
  </si>
  <si>
    <t>Pri izvedbi je potrebno upoštevati tudi navodila, pogoje in podatke proizvajalca krovnega materiala.</t>
  </si>
  <si>
    <t xml:space="preserve"> - pregled pripravljenih podlog in fino čiščenje pred pričetkom dela;</t>
  </si>
  <si>
    <t xml:space="preserve"> - dobavo in polaganje enega sloja strešne lepenke pod pločevinastimi oblogami na opeki, malti in betonu;</t>
  </si>
  <si>
    <t xml:space="preserve"> - dobavo osnovnega, pritrdilnega in pomožnega materiala, z vsemi transportnimi in manipulativnimi stroški;</t>
  </si>
  <si>
    <t xml:space="preserve"> - prevoz izdelkov in materiala na objekt, z nakladanjem, razkladanjem, skladiščenjem in prenosi do mesta vgraditve;</t>
  </si>
  <si>
    <t>- montažo vseh slojev po opisu v skladu s pravili stroke</t>
  </si>
  <si>
    <t xml:space="preserve"> - čiščenje izdelkov po končanem delu in podobno;</t>
  </si>
  <si>
    <t xml:space="preserve"> - vsa dela in ukrepe po določilih zakona o varstvu pri delu.</t>
  </si>
  <si>
    <t xml:space="preserve"> V primeru da posamezne postavke v popisu ne zajemajo celotnega opisa potrebnega za funkcionalno dokončanje dela, mora ponudnik izvedbo le tega vključiti v ceno na enoto!</t>
  </si>
  <si>
    <t>krovska dela</t>
  </si>
  <si>
    <t>Betonski strešniki in fazonski kosi za prekrivanje streh in oblaganje sten – Specifikacije za izdelek</t>
  </si>
  <si>
    <t>SIST EN 490:2005</t>
  </si>
  <si>
    <t>SIST EN 490:2005/A1:2006</t>
  </si>
  <si>
    <t>Montažni betonski izdelki – Specialni strešni elementi</t>
  </si>
  <si>
    <t>SIST EN 13693:2004+A1:2009</t>
  </si>
  <si>
    <t>Opečni strešniki – Definicije in specifikacije izdelkov</t>
  </si>
  <si>
    <t>SIST EN 1304:2005</t>
  </si>
  <si>
    <t>Vlaknato-cementne strešne plošče in fazonski kosi-Specifikacija proizvoda in preskusne metode</t>
  </si>
  <si>
    <t>SIST EN 492:2005</t>
  </si>
  <si>
    <t>SIST EN 492:2005/A1:2006</t>
  </si>
  <si>
    <t>SIST EN 492:2005/A2:2006</t>
  </si>
  <si>
    <t>SIST EN 494:2005+A3:2007</t>
  </si>
  <si>
    <t>Vlaknato-cementne ravne plošče– Specifikacija za izdelek in  preskusne metode</t>
  </si>
  <si>
    <t>SIST EN 12467:2005</t>
  </si>
  <si>
    <t>SIST EN 12467:2005/A1:2006</t>
  </si>
  <si>
    <t>SIST EN 12467:2005/A2:2006</t>
  </si>
  <si>
    <t>Valovite bitumenske plošče – Specifikacije in preskusne metode</t>
  </si>
  <si>
    <t>SIST EN 534:2006+A1:2010</t>
  </si>
  <si>
    <t>Bitumenske skodle, ojačene z mineralnimi in/ali sintetičnimi materiali – Specifikacije in preskusne metode</t>
  </si>
  <si>
    <t>SIST EN 544:2011</t>
  </si>
  <si>
    <t>Pomožna oprema za prekrivanje streh – Oprema za dostop na streho – Pohodne poti, stopnice in lestve</t>
  </si>
  <si>
    <t>SIST EN 516:2006</t>
  </si>
  <si>
    <t>Dodatna oprema za prekrivanje streh – Varnostne strešne kljuke</t>
  </si>
  <si>
    <t>SIST EN 517:2006</t>
  </si>
  <si>
    <t>Montažna oprema za prekrivanje streh – Pritrjene strešne lestve – Specifikacija za izdelek in preskusne metode</t>
  </si>
  <si>
    <t>SIST EN 12951:2005</t>
  </si>
  <si>
    <t>Toge podložne folije za strehe - Definicije in lastnosti</t>
  </si>
  <si>
    <t>SIST EN 14964:2007</t>
  </si>
  <si>
    <t xml:space="preserve">Skrilavci in proizvodi iz kamna za strešne kritine in stenske obloge-1.del:Specifikacija proizvoda </t>
  </si>
  <si>
    <t>SIST EN 12326-1:2004</t>
  </si>
  <si>
    <t>kleparska dela</t>
  </si>
  <si>
    <t>Povsem podprta pločevina in trakovi za pokrivanje streh ter zunanje in notranje obloge – Specifikacija za izdelek in zahteve</t>
  </si>
  <si>
    <t>SIST EN 14783:2006</t>
  </si>
  <si>
    <t>Samonosilna pločevina za pokrivanje streh ter zunanje in notranje obloge – Specifikacija proizvoda in zahteve</t>
  </si>
  <si>
    <t>SIST EN 14782:2006</t>
  </si>
  <si>
    <t xml:space="preserve">OP: Glej še standarde pri ključavničarskih delih in pri pasarskih delih! </t>
  </si>
  <si>
    <t xml:space="preserve">   </t>
  </si>
  <si>
    <t>hidroizolacijska dela - ravne strehe</t>
  </si>
  <si>
    <t>Hidroizolacijski trakovi – Ojačeni bitumenski trakovi za tesnjenje streh – Definicije in lastnosti</t>
  </si>
  <si>
    <t>SIST EN 13707:2005+A2:2009</t>
  </si>
  <si>
    <t>Hidroizolacijski trakovi – Definicije in lastnosti podložnih folij – 1. del: Podložne folije za strehe</t>
  </si>
  <si>
    <t>SIST EN 13859-1:2010</t>
  </si>
  <si>
    <t>Hidroizolacijski trakovi – Definicije in lastnosti podložnih folij – 2. del: Podložne folije za stene</t>
  </si>
  <si>
    <t>SIST EN 13859-2:2010</t>
  </si>
  <si>
    <t>Hidroizolacijski trakovi – Polimerni in elastomerni trakovi za tesnjenje streh – Definicije in lastnosti</t>
  </si>
  <si>
    <t>SIST EN 13956:2005</t>
  </si>
  <si>
    <t>SIST EN 13956:2005/ AC:2006</t>
  </si>
  <si>
    <t>Hidroizolacijski trakovi – Bitumenski trakovi, ki kontrolirajo gibanje vode in/ali vodne pare – Definicije in lastnosi</t>
  </si>
  <si>
    <t>SIST EN 13970:2005/A1:2007</t>
  </si>
  <si>
    <t>poz.</t>
  </si>
  <si>
    <t>popis del</t>
  </si>
  <si>
    <t>enota</t>
  </si>
  <si>
    <t>kol.</t>
  </si>
  <si>
    <t>cena</t>
  </si>
  <si>
    <t>znesek</t>
  </si>
  <si>
    <t xml:space="preserve">Dobava in montaža ter uporaba motorne transportne lestve  ali avtodvigala za vertikalni prenos novega in odvoz starega materiala skladno z varnostnim načrtom. </t>
  </si>
  <si>
    <t>Odvoz odpadnega materiala na javno deponijo do 10 km komplet z vsemi pomožnimi deli in plačilu vseh pristojbin s skladu s pravilnikom o ravnanju s gradbenimi odpadki - materiali!!!</t>
  </si>
  <si>
    <t>Naslovnik:</t>
  </si>
  <si>
    <t>GRADBENO-OBRTNIŠKA IN KROVSKA DELA</t>
  </si>
  <si>
    <t>Opcija ponudbe 30 dni</t>
  </si>
  <si>
    <t>Obračun izvršenih del se izvede na podlagi dejanskih količin vgrajenega materiala</t>
  </si>
  <si>
    <t>REKAPITULACIJA VSEH DEL</t>
  </si>
  <si>
    <t>Dobava in montaža odtočnih vertikalnih cevi  iz FeZn plastificirane barvne pločevine d=0,55 mm RŠ  40 cm - Fi 120 cm v barvi izbrane kritine,  RF objemkami skupaj s tesnilnim materialom s prenosi in vsemi pomožnimi deli.  Barvo  določi naročnik in je enaka obstoječi-rdeča po  RAL -u št. 3009!</t>
  </si>
  <si>
    <t>Razna nepredvidena dela v višini 5 % vrednosti ocenjeni del  in vpisu nadzora v  gradbenem dnevniku.</t>
  </si>
  <si>
    <t>površina  strehe hidroizolacije</t>
  </si>
  <si>
    <t>Prenova trapezne  poševne  in ravne  strehe</t>
  </si>
  <si>
    <t>na  Knjižnici  in  Osnovni šoli Ivana Cankarja na Vrhniki</t>
  </si>
  <si>
    <t>3.</t>
  </si>
  <si>
    <t>Demontaža  obstoječe strelovodne instalacije iz Al  žice  Fi 8 mm  na kovinskih podstavkih za ravno streho in  obrobah zidnih vencev , skupaj z vsemi pomožnimi deli in elementi strelovodne instalacije z opravljenimi meritvami upornosti, ki ustrezajo predpisom za to vrsto objekta.</t>
  </si>
  <si>
    <t>Dela je treba izvajati po določilih veljavnih tehničnih predpisov in skladno z obveznimi standardi in z Uredba o zagotavljanju VZPD na začasnih in premičnih gradbiščih (Ur.l.RS št. 83/05)</t>
  </si>
  <si>
    <t>A.PRIPRAVLJALNA  DELA</t>
  </si>
  <si>
    <t>A.PRIPRAVLJALNA  DELA SKUPAJ:</t>
  </si>
  <si>
    <t>D. KROVSKO-KLEPARSKA DELA- SANACIJA POŠEVNE TRAPEZNE  STREHE</t>
  </si>
  <si>
    <t>Demontaža obstoječih prezračevanih  slemen RŠ 40 cm iz  barvne  Alu pločevine debeline 0,7 mm komplet z vertikalnin in horizontalnim transportom na depo ob objektu.</t>
  </si>
  <si>
    <r>
      <t xml:space="preserve">Demontaža </t>
    </r>
    <r>
      <rPr>
        <u/>
        <sz val="12"/>
        <rFont val="Calibri"/>
        <family val="2"/>
        <charset val="238"/>
        <scheme val="minor"/>
      </rPr>
      <t xml:space="preserve">obstoječih kleparskih izdelkov </t>
    </r>
    <r>
      <rPr>
        <sz val="12"/>
        <rFont val="Calibri"/>
        <family val="2"/>
        <charset val="238"/>
        <scheme val="minor"/>
      </rPr>
      <t>( visečih žlebov, odtočnih cevi, kapnih, čelnih, stenskih ,  obrob ventilatorjev,   itd…..) iz  barvne Alu pločevine d=0,7 mm  komplet z vertikalnin in horizontalnim transportom na depo ob objektu.</t>
    </r>
  </si>
  <si>
    <t>* tipski tračni snegolovi  do RŠ 33  cm iz pločevine</t>
  </si>
  <si>
    <t>Dobava in montaža tračnega snegolova iz FeZn plastificirane barvne pločevine d=0,6 mm RŠ 33 cm  v barvi izbrane kritine -  skupaj s tesnilnim materialom s prenosi in vsemi pomožnimi deli. Barvo  določi naročnik !</t>
  </si>
  <si>
    <t>Pregled  okenskih obrob in popravilo sekundarne strešne kritine ob  strešnih oknih pri katerih je bilo zaznano zatekanje in zamakanje, komplet z vsemi pomožnimi deli.</t>
  </si>
  <si>
    <t>Dobava in montaža novih prezračevanih  slemen RŠ 40 cm iz  barvne  ZnFe pločevine debeline 0,55 mm komplet z vertikalnin in horizontalnim transportom.</t>
  </si>
  <si>
    <t>Dobava in montaža novih čelnih in kapnih  obrob do RŠ 40 cm iz  barvne  ZnFe pločevine debeline 0,55 mm komplet z vertikalnin in horizontalnim transportom.</t>
  </si>
  <si>
    <t>Dobava in montaža novih okenskih obrob do RŠ 33 cm iz  barvne  ZnFe pločevine debeline 0,55 mm komplet z vertikalnin in horizontalnim transportom.</t>
  </si>
  <si>
    <t>* stenske  obrobe strešnih oken  do RŠ 33-40  cm</t>
  </si>
  <si>
    <t>D. KROVSKO-KLEPARSKA DELA- SANACIJA POŠEVNE TRAPEZNE  STREHE SKUPAJ:</t>
  </si>
  <si>
    <t>Montaža obstoječe strešne  kritine tip Trimoterm  SNV 120  iz Alu barvne  pločevine in toplotne izolacije 120 mm,  komplet z vertikalnin in horizontalnim transportom.</t>
  </si>
  <si>
    <t>Izdelava predhodnega premaza celotne fasade in betonskih  in drugih fasadnih očiščenih površin z  akrylnim predpremazom JUBIZOL Unigrund ali enakovredno , kompletno z vsemi pomožnimi deli in prenosi.</t>
  </si>
  <si>
    <t>Dobava in montaža  tipskih ALU podzidnih profilov na spodjem robu fasade in vogalih  stiku s coklom komplet z vsemi pomožnimi deli in materialom po celotni obodu fasade objekta!</t>
  </si>
  <si>
    <t>Razna nepredvidena dela v višini 10 % vrednosti vseh del  sanacije.</t>
  </si>
  <si>
    <t>Odstranitev  tankoslojnega ometa na fasadi in podzidku, ki je poškodovan in razslojen komplet čiščenjem podlage in  z vsemi pomožnimi deli.</t>
  </si>
  <si>
    <t>Postavitev in rušitev fasadnega odra višine do 5 za dobo 7 dni komplet z vsemi pomožnimi deli in transporti ter protiprašno zaščito skladno z varnostnim načrtom in projektom sanacije fasade. Na vhodih v objekt zagotoviti varen dostop otrok in zaposlenih z ustrezno zaščito z lovilnim odrom in vsemi pomožnimi deli</t>
  </si>
  <si>
    <t xml:space="preserve">Dobava in izdelava  na  izravnanih fasadnih površinah,  1x  JUBIZOL lepilna malta kot na primer Strong fix ali enakovredno ,  1x armaturna mrežica JUBIZOL fasadna mrežica 160 g/m2 ali enakovredno in 1x  JUBIZOL lepilna malta kot na primer Strong fix ali enakovredno na  objektu   ! </t>
  </si>
  <si>
    <t xml:space="preserve">Dobava materiala in nanos akrilne emulzije JUB Akril emulzija ali enakovredno, na zidove in stropove komplet z vsemi pomožnimi deli. Odstranitev starega beleža na zidu in stropu učilnic, pisarn in sanitarij, čiščenje zidu in stropa  z dletenjem z kitom,  brušenjem pred slikanjem komplet z vso zaščito in pomožnimi deli. </t>
  </si>
  <si>
    <t>Razna popravila slikopleskarskih del v pisanih gradbeni dnevnik in potrjena s strani nadzora v režiji.</t>
  </si>
  <si>
    <t>KV  slikopleskar</t>
  </si>
  <si>
    <t>ur</t>
  </si>
  <si>
    <r>
      <t xml:space="preserve">Dobava in izdelava  silikonskega </t>
    </r>
    <r>
      <rPr>
        <b/>
        <u/>
        <sz val="12"/>
        <rFont val="Calibri"/>
        <family val="2"/>
        <charset val="238"/>
        <scheme val="minor"/>
      </rPr>
      <t xml:space="preserve"> zaključnnega ometa , </t>
    </r>
    <r>
      <rPr>
        <sz val="12"/>
        <rFont val="Calibri"/>
        <family val="2"/>
        <charset val="238"/>
        <scheme val="minor"/>
      </rPr>
      <t xml:space="preserve">JUBIZOL Silicone finish  S  1.5 mm ali enakovredno, granulacije  1.5 mm  brez toplotne izolacije   na obstoječih izravnanih fasadnih površinah na  objektu  v barvi po izbiri naročnika oz. kot ostala obstoječa fasada ! </t>
    </r>
  </si>
  <si>
    <t>Dobava in 2x slikanje obstoječih in  sten in stropov s poldisperzijsko barvo v beli barvi JUB Jupol classic ali enakovredno. Finalna površina mora biti enakomerno pobarvana komplet z vsemi pomožnimi deli. Barvo sten prostorov izbere in določi naročnik.</t>
  </si>
  <si>
    <t>Dobava in slikanje  notranjih  sten učilnic in hodnikov  s pralno  obstojno barvo za notranje površine po izboru naročnika,  npr. disperzijska  pralna barva odporna  na abrazijo JUB Jupol Gold ali enakovredno.  Barvo sten prostorov izbere in določi naročnik.</t>
  </si>
  <si>
    <t>streha 1</t>
  </si>
  <si>
    <t>streha 2</t>
  </si>
  <si>
    <t>streha 3</t>
  </si>
  <si>
    <t>streha 4</t>
  </si>
  <si>
    <t>streha 5</t>
  </si>
  <si>
    <t>streha 6</t>
  </si>
  <si>
    <t>streha 7</t>
  </si>
  <si>
    <t>ravna streha</t>
  </si>
  <si>
    <t>moj izračun</t>
  </si>
  <si>
    <t>po načrtu</t>
  </si>
  <si>
    <t>trapezna streha</t>
  </si>
  <si>
    <t>x</t>
  </si>
  <si>
    <t>streha 8</t>
  </si>
  <si>
    <t>Postavitev in rušitev fasadnega odra višine do  20 m za dobo 10 dni komplet z vsemi pomožnimi deli in transporti ter protiprašno zaščito skladno z varnostnim načrtom in projektom sanacije fasade. Na vhodih v objekt zagotoviti varen dostop otrok in zaposlenih z ustrezno zaščito z lovilnim odrom in vsemi pomožnimi deli</t>
  </si>
  <si>
    <t>pohodno+ podstavki</t>
  </si>
  <si>
    <t>obrobe vertikalne  kupole RŠ 100</t>
  </si>
  <si>
    <t>kape- obrobe RŠ 80 cm</t>
  </si>
  <si>
    <t>obrobe zašč. vertikalne  vencev  50 cm</t>
  </si>
  <si>
    <t>prodec</t>
  </si>
  <si>
    <t>Demontaža obstoječe strešne  kritine tip Trimoterm  SNV 120  iz Alu barvne  pločevine in toplotne izolacije 120 mm nad strešnimi okni,  komplet z vertikalnin in horizontalnim transportom na depo ob objektu.</t>
  </si>
  <si>
    <t>odri za trapez</t>
  </si>
  <si>
    <t>skupaj vertika+kupole</t>
  </si>
  <si>
    <t>strelovod</t>
  </si>
  <si>
    <t>%</t>
  </si>
  <si>
    <t>s1- s2</t>
  </si>
  <si>
    <t>s-3</t>
  </si>
  <si>
    <t>s-4, s-5</t>
  </si>
  <si>
    <t>s-6 s-7</t>
  </si>
  <si>
    <t>s-8</t>
  </si>
  <si>
    <t>skupaj strelovod</t>
  </si>
  <si>
    <t>obrobe kupol ploševina</t>
  </si>
  <si>
    <t>obrobe vencev pločevina</t>
  </si>
  <si>
    <t>obrobe zaščitne pločevina</t>
  </si>
  <si>
    <t>RŠ  100</t>
  </si>
  <si>
    <t>RŠ  75</t>
  </si>
  <si>
    <t>obrobe  slemena venci</t>
  </si>
  <si>
    <t>RŠ  90</t>
  </si>
  <si>
    <t>RŠ  50</t>
  </si>
  <si>
    <t>RŠ  75-80</t>
  </si>
  <si>
    <t>E. RAZNA  DELA - FASADERSKA DELA</t>
  </si>
  <si>
    <t>Odstranitev  namočene in poškodovane toplotne izolacije iz mineralne volne debeline 20 cm na fasadi in podzidku, ki je poškodovan in razslojen komplet čiščenjem podlage in  z vsemi pomožnimi deli.</t>
  </si>
  <si>
    <t>Izrez in rezanje fasade  iz tankoslojnega ometa  v debelini 5-8 mm fasadi in podzidku, ki je poškodovan in razslojen komplet čiščenjem podlage in  z vsemi pomožnimi deli.</t>
  </si>
  <si>
    <t>Dobava in montaža  in leplenje nove toplotne izolacije iz XPS plošče  debeline  20 cm, na delih  cokla in poškodovane fasade;  komplet z vsemi pomožnimi deli .</t>
  </si>
  <si>
    <t>Dobava in montaža in lepljenje nove toplotne izolacije iz  plošče  trde fasade mineralne volne debeline  20 cm, na delih poškodovane fasade;  komplet z vsemi pomožnimi deli .</t>
  </si>
  <si>
    <t>Odvoz odpadnega materiala  na javno deponijo do 10 km komplet z vsemi pomožnimi deli in plačilu vseh pristojbin s skladu s pravilnikom o ravnanju s gradbenimi odpadki - materiali!!!</t>
  </si>
  <si>
    <t>SKUPAJ :</t>
  </si>
  <si>
    <t>Informativni rok izvedbe je  60 dni.</t>
  </si>
  <si>
    <t>B. HIDROIZOLACIJSKA DELA - CELOVITA PRENOVA RAVNE STREHE</t>
  </si>
  <si>
    <t>SKUPAJ A+B</t>
  </si>
  <si>
    <t xml:space="preserve">Sanacija ločnih streh iz mehkega PVC-ja </t>
  </si>
  <si>
    <t>B. HIDROIZOLACIJSKA DELA - CELOVITA PRENOVA LOČNE STREHE</t>
  </si>
  <si>
    <t>*  čelne obodne  vertikalne obrobe RŠ  80 cm</t>
  </si>
  <si>
    <t>* snegolovi - linijski enojni in dvojni prečkami in konzolami</t>
  </si>
  <si>
    <t xml:space="preserve">*demontaža obstoječih stropnih žaluzij-tend dim,  240 cmx 240 cm,   komplet z vsemi pomožnimi deli in veznim ter transporti. </t>
  </si>
  <si>
    <t>Demontaža  obstoječe strelovodne instalacije iz Al  žice  Fi 8 mm  na PVC podstavkih za ravno streho in  vertikalnih obrobah zidov , skupaj z vsemi pomožnimi deli in elementi strelovodne instalacije z opravljenimi predhodnimi  meritvami upornosti obstoječe strelovodne inštalacije, ki ustrezajo predpisom za to vrsto objekta.</t>
  </si>
  <si>
    <t xml:space="preserve">*  zračnikov in odduhov iz PVC cevi fi 120 mm  s kapo </t>
  </si>
  <si>
    <t>Demontaža obstoječe hidroizolacije iz mehkega PVC-ja vertikalnih obrobah dimnikov, zračnikov odduhov in zidnih obrob  RŠ do 50 cm, komplet z vsemi transporti in deponiranjem na gradbiščni začasni deponiji.</t>
  </si>
  <si>
    <t>Demontaža obstoječe hidroizolacije ločne strehe iz mehkega PVC-ja  komplet z vsemi transporti in deponiranjem na gradbiščni začasni deponiji.</t>
  </si>
  <si>
    <t>Pregled in demontaža obstoječe lesene podkonstrukcije iz lesenih desk, ki so poškodovane, nagnite ali zvitopirjene, komplet z vsemi transporti in deponiranjem na gradbiščni začasni deponiji.Ocenjena količina je cca 30% strešne površine!</t>
  </si>
  <si>
    <t>Dobava in polaganje mehkega PVC-ja  kot npr.  Bauder Termofol U  (debelina 1,8 mm) ali teh. enakovrednim materialom, s poliestrom ojačana, večplastna, sintetična strešna tesnilna folija na osnovi  polivinil klorida (PVC) po EN 13956,  pritrjena na Bauder zaščitni filc SV 300, ločilni, izravnalni ali zaščitni sloj izdelan na osnovi poliestra (PES) ali enakovredno, skupaj s tesnilnim in pritrdilnim materialom s prenosi in vsemi pomožnimi deli izvedena po detajlu proizvajalca.  Izvajalec mora upoštevati navodila za veterno utrditev kritine!</t>
  </si>
  <si>
    <t>Dobava, Izdelava in montaža novih kapnih  obrob do RŠ 25  cm iz večnamenske FeZn platificirane pločevine d=0,55 mm za pritrditev kritine iz mehkega PVC-ja, komplet s podložno pločevino in vsemi pomožnimi deli.   Barvo  je kot obstoječa!</t>
  </si>
  <si>
    <t>Dobava in montaža  obstoječe strelovodne instalacije iz Al  žice  Fi 8 mm  na nove  PVC podstavkih za ravno streho in  vertikalnih obrobah zidov,  skupaj z vsemi pomožnimi deli in elementi strelovodne instalacije križne sponke) z opravljenimi novimi  meritvami upornosti nove strelovodne inštalacije, ki ustrezajo predpisom za to vrsto objekta z izdanim poročilom.</t>
  </si>
  <si>
    <t>Dobava in montaža obstoječega snegolova z obstoječimi nosilnimi konzolami in cevmi, ki jih je potrebno predhodno očistiti in preveriti pred nadaljno uporabo komplet z vsemi pomožnimi deli pritrdilnim materialom in detalom kot zahteva proizvajalec PVC folije.</t>
  </si>
  <si>
    <t>Dvig in ponovna postavitev obstoječih  tend na strehi, s priklopi in novim pritrdilnim materialom ,  komplet z vsemi pomožnimi deli in začasni transporti na depo ob objektu. Dogovor z lastniki pred pričetkom sanacijskih del</t>
  </si>
  <si>
    <t xml:space="preserve">Dobava in montaža ter uporaba motorne transportne lestve  ali avtodvigala-ploščadi  za vertikalni prenos novega in odvoz starega materiala skladno z varnostnim načrtom. </t>
  </si>
  <si>
    <t>DDV 22%</t>
  </si>
  <si>
    <t>VSE SKUPAJ:</t>
  </si>
  <si>
    <t xml:space="preserve">SKUPAJ A + B </t>
  </si>
  <si>
    <t>Priprava gradbišča, postavitev začasnega WC-ja, gradbene ograje,  obvestil za delo na strehi, potrebnih priključkov vode in elektrike ter postavitev deponije za material skladno z izdelanim varnostnim načrtom, ki ni sestavni del postavke!</t>
  </si>
  <si>
    <t xml:space="preserve">Izdelava prijave gradbišča in varnostnega načrta ter  koordinacijo  za zagotavljanje varnosti in zdravja pri delu na gradbišču  v treh izvodih!  </t>
  </si>
  <si>
    <t>Nakladanje in  odvoz gradbenih in drugih odpadkov  na trajno deponijo do 10 km,  skladno s Pravilnikom o ravnanju z gradbenimi odpaki komplet s plačilom komunalnih taks in prispevkov ter vsemi pomožnimi deli in transporti.</t>
  </si>
  <si>
    <r>
      <t xml:space="preserve">Demontaža </t>
    </r>
    <r>
      <rPr>
        <u/>
        <sz val="12"/>
        <rFont val="Calibri"/>
        <family val="2"/>
        <charset val="238"/>
        <scheme val="minor"/>
      </rPr>
      <t xml:space="preserve">obstoječih strešnih in kleparskih izdelkov </t>
    </r>
    <r>
      <rPr>
        <sz val="12"/>
        <rFont val="Calibri"/>
        <family val="2"/>
        <charset val="238"/>
        <scheme val="minor"/>
      </rPr>
      <t>( v kapnih, čelnih, stenskih ,  obrob ventilatorjev,   itd…..) iz  barvne AL pločevine d=0,7 mm  komplet z vertikalnin in horizontalnim transportom na depo ob objektu.</t>
    </r>
  </si>
  <si>
    <t>Dobava in montaža nove  lesene podkonstrukcije iz lesenih desk deb. 3 cm, zaščitene proti gnitju, komplet z vsemi transporti in pritrdilnim materialom. Ocenjena količina je cca 30% strešne površine!</t>
  </si>
  <si>
    <t>Pregled in demontaža obstoječe toplotne izolacije iz mineralne volne ( filc) debeline do 20 cm, ki je namočena zaradi puščanja strehe, komplet z vsemi transporti in deponiranjem na gradbiščni začasni deponiji.Ocenjena količina je cca 10% strešne površine!</t>
  </si>
  <si>
    <r>
      <t xml:space="preserve">Dobava in emontaža nove toplotne izolacije iz mineralne volne debeline </t>
    </r>
    <r>
      <rPr>
        <sz val="12"/>
        <rFont val="Calibri"/>
        <family val="2"/>
        <scheme val="minor"/>
      </rPr>
      <t>( filc )</t>
    </r>
    <r>
      <rPr>
        <sz val="12"/>
        <rFont val="Calibri"/>
        <family val="2"/>
        <charset val="238"/>
        <scheme val="minor"/>
      </rPr>
      <t xml:space="preserve"> do 20 cm,  komplet z vsemi transporti. Ocenjena količina je cca 10% strešne površine!</t>
    </r>
  </si>
  <si>
    <t>Dobava in polaganje mehkega PVC-ja vertikalne obrobe vencev in  zidov RŠ 30 - 50 cm   kot npr.  Bauder Termofol D  (debelina 1,8 mm) ali teh. enakovrednim materialom,   s poliestrom ojačana, večplastna, sintetična strešna tesnilna folija na osnovi  polivinil klorida (PVC) po EN 13956,  pritrjena na Bauder zaščitni filc SV 300, ločilni, izravnalni ali zaščitni sloj izdelan na osnovi poliestra (PES) ali enakovredno, skupaj s tesnilnim in pritrdilnim materialom s prenosi in vsemi pomožnimi deli izvedena po detajlu proizvajalca.  Izvajalec mora upoštevati navodila za veterno utrditev kritine!</t>
  </si>
  <si>
    <t>18.</t>
  </si>
  <si>
    <t>20.</t>
  </si>
  <si>
    <t>21.</t>
  </si>
  <si>
    <t>22.</t>
  </si>
  <si>
    <t xml:space="preserve">Izdelava in montaža nove  horizontalne OSB plošče in tesnilnih obrob iz PVC-ja v zračnikih z obdelevo prezračevalnih cevi,  obrob zračnikov  iz FE Zn   večnamenske pločevine d=0,55 mm RŠ 40/60 cm, komplet s podložno pločevino in vsemi pomožnimi deli in materialom.  </t>
  </si>
  <si>
    <t xml:space="preserve">Izdelava in montaža novih kap in  obrob zračnikov  iz FE Zn  plastificirane pločevine d=0,55 mm RŠ 45/66 cm  komplet s podložno pločevino in vsemi pomožnimi deli.   </t>
  </si>
  <si>
    <t xml:space="preserve">Izdelava in montaža nadometne letve RŠ 10 cm  iz FeZn platificirane pločevine d=0,55 mm komplet s tesnenjem s TIO  trajnoelastičnim kitom in vsemi pomožnimi deli. </t>
  </si>
  <si>
    <t>Demontaža obstoječih vertikalnih in horizontalnih lesenih desk na zračnikih in dobava in montaža novih v isti obliki kot obstoječe dim 40/60cm, komplet z vsem pritirdilnim materialom in vsemi transporti.</t>
  </si>
  <si>
    <t>19.</t>
  </si>
  <si>
    <t>Dobava, Izdelava in montaža novih čelnih  obrob do RŠ 15+80  cm iz večnamenske FeZn platificirane pločevine d=0,55 mm za pritrditev kritine iz mehkega PVC-ja, komplet s podložno pločevino in vsemi pomožnimi deli.   Barvo  je kot obstoječa!</t>
  </si>
  <si>
    <t>Dobava in izdelava ter montaža lesene pokonstrukcije enostranskega zidnega zračnika- prezračevalnega po celotni dolžini zidne obrobe spodnje strehe iz lesenih moralov 5x8 cm in oblanih lesenih desk debeline 24 mm zaščitene proti gnitju komplet z vsemi pomožnimi deli in pritrdilnim materialom. Izvesti možnost prezračevanja spodnje strehe, ki sedaj nima prezračevanja na sleneskem delu.</t>
  </si>
  <si>
    <t>objekt:</t>
  </si>
  <si>
    <t>streha zgoraj</t>
  </si>
  <si>
    <t>zračniki/dimniki</t>
  </si>
  <si>
    <t>obseg</t>
  </si>
  <si>
    <t>snegolov</t>
  </si>
  <si>
    <t>m</t>
  </si>
  <si>
    <t>40/90</t>
  </si>
  <si>
    <t>streha spodaj</t>
  </si>
  <si>
    <t>35/35</t>
  </si>
  <si>
    <t>160/40</t>
  </si>
  <si>
    <t>40/40</t>
  </si>
  <si>
    <t>skupaj:</t>
  </si>
  <si>
    <t>170/40</t>
  </si>
  <si>
    <t>PVC</t>
  </si>
  <si>
    <t>čelne obroba</t>
  </si>
  <si>
    <t>kapne obrobe-slemenske</t>
  </si>
  <si>
    <t>*  kapne in slemena  horizontalne obrobe RŠ  25 cm</t>
  </si>
  <si>
    <t>odvoz materiala</t>
  </si>
  <si>
    <t>na Večstanovanjskem bloku Marinovševa cesta 3a  v Ljubljani</t>
  </si>
  <si>
    <t>Gospodar d.o.o. Ljubljana</t>
  </si>
  <si>
    <t>1000  Ljubljana</t>
  </si>
  <si>
    <t>Tržaška cesta 42</t>
  </si>
  <si>
    <t xml:space="preserve">Datum: </t>
  </si>
  <si>
    <t xml:space="preserve">Popis del št. _________-2025 za objekt: </t>
  </si>
  <si>
    <t>Direktor družbe: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</si>
</sst>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4" formatCode="_ * #,##0.00_)\ &quot;€&quot;_ ;_ * \(#,##0.00\)\ &quot;€&quot;_ ;_ * &quot;-&quot;??_)\ &quot;€&quot;_ ;_ @_ "/>
    <numFmt numFmtId="164" formatCode="_-* #,##0\ _€_-;\-* #,##0\ _€_-;_-* &quot;-&quot;\ _€_-;_-@_-"/>
    <numFmt numFmtId="165" formatCode="_-* #,##0.00\ &quot;€&quot;_-;\-* #,##0.00\ &quot;€&quot;_-;_-* &quot;-&quot;??\ &quot;€&quot;_-;_-@_-"/>
    <numFmt numFmtId="166" formatCode="_-* #,##0.00\ _€_-;\-* #,##0.00\ _€_-;_-* &quot;-&quot;??\ _€_-;_-@_-"/>
    <numFmt numFmtId="167" formatCode="#,##0.00\ [$€-1]"/>
    <numFmt numFmtId="168" formatCode="_-* #,##0.00\ [$€-1]_-;\-* #,##0.00\ [$€-1]_-;_-* &quot;-&quot;??\ [$€-1]_-;_-@_-"/>
    <numFmt numFmtId="169" formatCode="_-* #,##0.00\ [$€-424]_-;\-* #,##0.00\ [$€-424]_-;_-* &quot;-&quot;??\ [$€-424]_-;_-@_-"/>
    <numFmt numFmtId="170" formatCode="_(&quot;$&quot;* #,##0_);_(&quot;$&quot;* \(#,##0\);_(&quot;$&quot;* &quot;-&quot;_);_(@_)"/>
    <numFmt numFmtId="171" formatCode="_(&quot;$&quot;* #,##0.00_);_(&quot;$&quot;* \(#,##0.00\);_(&quot;$&quot;* &quot;-&quot;??_);_(@_)"/>
    <numFmt numFmtId="172" formatCode="#,##0.00\ _S_I_T"/>
    <numFmt numFmtId="173" formatCode="_-* #,##0.00\ _S_I_T_-;\-* #,##0.00\ _S_I_T_-;_-* &quot;-&quot;??\ _S_I_T_-;_-@_-"/>
    <numFmt numFmtId="174" formatCode="_-* #,##0.00\ _S_I_T_-;\-* #,##0.00\ _S_I_T_-;_-* \-??\ _S_I_T_-;_-@_-"/>
    <numFmt numFmtId="175" formatCode="[$-424]#,##0.00"/>
    <numFmt numFmtId="176" formatCode="#,##0.00&quot; €&quot;;\-#,##0.00&quot; €&quot;"/>
    <numFmt numFmtId="177" formatCode="_-* #,##0.00&quot; DM&quot;_-;\-* #,##0.00&quot; DM&quot;_-;_-* \-??&quot; DM&quot;_-;_-@_-"/>
    <numFmt numFmtId="178" formatCode="_-* #,##0.00\ &quot;SIT&quot;_-;\-* #,##0.00\ &quot;SIT&quot;_-;_-* &quot;-&quot;??\ &quot;SIT&quot;_-;_-@_-"/>
    <numFmt numFmtId="179" formatCode="_-* #,##0.00&quot; €&quot;_-;\-* #,##0.00&quot; €&quot;_-;_-* \-??&quot; €&quot;_-;_-@_-"/>
    <numFmt numFmtId="180" formatCode="_-* #,##0.00&quot; SIT&quot;_-;\-* #,##0.00&quot; SIT&quot;_-;_-* \-??&quot; SIT&quot;_-;_-@_-"/>
    <numFmt numFmtId="181" formatCode="_ [$€]\ * #,##0.00_ ;_ [$€]\ * \-#,##0.00_ ;_ [$€]\ * &quot;-&quot;??_ ;_ @_ "/>
    <numFmt numFmtId="182" formatCode="_(&quot;$&quot;* #,##0.0_);_(&quot;$&quot;* \(#,##0.0\);_(&quot;$&quot;* &quot;-&quot;??_);_(@_)"/>
    <numFmt numFmtId="183" formatCode="&quot;Fr.&quot;\ #,##0;[Red]&quot;Fr.&quot;\ \-#,##0"/>
    <numFmt numFmtId="184" formatCode="&quot;Fr.&quot;\ #,##0.00;[Red]&quot;Fr.&quot;\ \-#,##0.00"/>
    <numFmt numFmtId="185" formatCode="#,##0.00&quot; €&quot;"/>
    <numFmt numFmtId="186" formatCode="#,##0.00\ &quot;€&quot;"/>
  </numFmts>
  <fonts count="96">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Calibri"/>
      <family val="2"/>
      <charset val="238"/>
      <scheme val="minor"/>
    </font>
    <font>
      <b/>
      <sz val="11"/>
      <name val="Calibri"/>
      <family val="2"/>
      <charset val="238"/>
      <scheme val="minor"/>
    </font>
    <font>
      <b/>
      <sz val="12"/>
      <name val="Calibri"/>
      <family val="2"/>
      <charset val="238"/>
      <scheme val="minor"/>
    </font>
    <font>
      <sz val="12"/>
      <name val="Calibri"/>
      <family val="2"/>
      <charset val="238"/>
      <scheme val="minor"/>
    </font>
    <font>
      <sz val="11"/>
      <color indexed="8"/>
      <name val="Calibri"/>
      <family val="2"/>
      <charset val="238"/>
    </font>
    <font>
      <sz val="10"/>
      <name val="Arial"/>
      <family val="2"/>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9"/>
      <name val="Courier New CE"/>
      <charset val="238"/>
    </font>
    <font>
      <sz val="5"/>
      <name val="Courier New CE"/>
      <family val="3"/>
      <charset val="238"/>
    </font>
    <font>
      <b/>
      <sz val="10"/>
      <name val="Courier New CE"/>
      <family val="3"/>
      <charset val="238"/>
    </font>
    <font>
      <sz val="10"/>
      <color rgb="FF000000"/>
      <name val="Calibri"/>
      <family val="2"/>
      <charset val="238"/>
    </font>
    <font>
      <sz val="10"/>
      <name val="MS Sans Serif"/>
      <family val="2"/>
      <charset val="238"/>
    </font>
    <font>
      <sz val="12"/>
      <name val="Arial"/>
      <family val="2"/>
      <charset val="238"/>
    </font>
    <font>
      <sz val="10"/>
      <name val="Arial CE"/>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9"/>
      <name val="Futura Prins"/>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u/>
      <sz val="10"/>
      <color indexed="39"/>
      <name val="Arial CE"/>
      <charset val="238"/>
    </font>
    <font>
      <sz val="11"/>
      <color indexed="62"/>
      <name val="Calibri"/>
      <family val="2"/>
      <charset val="238"/>
    </font>
    <font>
      <sz val="9"/>
      <color rgb="FF000000"/>
      <name val="Calibri"/>
      <family val="2"/>
      <charset val="238"/>
    </font>
    <font>
      <sz val="11"/>
      <color indexed="52"/>
      <name val="Calibri"/>
      <family val="2"/>
      <charset val="238"/>
    </font>
    <font>
      <sz val="10"/>
      <name val="Arial Narrow"/>
      <family val="2"/>
      <charset val="238"/>
    </font>
    <font>
      <sz val="10"/>
      <name val="Arial"/>
      <family val="2"/>
      <charset val="204"/>
    </font>
    <font>
      <sz val="10"/>
      <name val="Arial CE"/>
    </font>
    <font>
      <sz val="11"/>
      <color indexed="8"/>
      <name val="Calibri"/>
      <family val="2"/>
    </font>
    <font>
      <sz val="10"/>
      <name val="Times New Roman CE"/>
      <family val="1"/>
      <charset val="238"/>
    </font>
    <font>
      <sz val="11"/>
      <color indexed="60"/>
      <name val="Calibri"/>
      <family val="2"/>
      <charset val="238"/>
    </font>
    <font>
      <sz val="10"/>
      <name val="Helv"/>
      <charset val="204"/>
    </font>
    <font>
      <b/>
      <sz val="11"/>
      <color indexed="8"/>
      <name val="Calibri"/>
      <family val="2"/>
      <charset val="238"/>
    </font>
    <font>
      <sz val="11"/>
      <name val="AvantGarde Bk BT"/>
      <family val="2"/>
      <charset val="238"/>
    </font>
    <font>
      <sz val="10"/>
      <name val="Mangal"/>
      <family val="2"/>
      <charset val="238"/>
    </font>
    <font>
      <sz val="10"/>
      <name val="Arial"/>
      <family val="2"/>
      <charset val="238"/>
    </font>
    <font>
      <sz val="11"/>
      <color indexed="9"/>
      <name val="Calibri"/>
      <family val="2"/>
    </font>
    <font>
      <sz val="8"/>
      <name val="Helvetica-Narrow"/>
    </font>
    <font>
      <b/>
      <sz val="8"/>
      <name val="Arial Narrow"/>
      <family val="2"/>
      <charset val="238"/>
    </font>
    <font>
      <sz val="11"/>
      <color indexed="17"/>
      <name val="Calibri"/>
      <family val="2"/>
    </font>
    <font>
      <u/>
      <sz val="11"/>
      <color theme="10"/>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0"/>
      <name val="Courier"/>
      <family val="1"/>
      <charset val="238"/>
    </font>
    <font>
      <sz val="10"/>
      <color theme="1"/>
      <name val="Arial"/>
      <family val="2"/>
      <charset val="238"/>
    </font>
    <font>
      <sz val="10"/>
      <name val="HelveticaPS"/>
      <family val="1"/>
      <charset val="238"/>
    </font>
    <font>
      <sz val="10"/>
      <color theme="1"/>
      <name val="tahoma"/>
      <family val="2"/>
      <charset val="238"/>
    </font>
    <font>
      <sz val="11"/>
      <color indexed="19"/>
      <name val="Calibri"/>
      <family val="2"/>
      <charset val="238"/>
    </font>
    <font>
      <sz val="11"/>
      <name val="Times New Roman CE"/>
      <charset val="238"/>
    </font>
    <font>
      <sz val="10"/>
      <name val="Helv"/>
      <family val="2"/>
      <charset val="204"/>
    </font>
    <font>
      <b/>
      <sz val="11"/>
      <color indexed="63"/>
      <name val="Calibri"/>
      <family val="2"/>
    </font>
    <font>
      <b/>
      <sz val="11"/>
      <color indexed="10"/>
      <name val="Calibri"/>
      <family val="2"/>
      <charset val="238"/>
    </font>
    <font>
      <b/>
      <sz val="18"/>
      <color indexed="56"/>
      <name val="Cambria"/>
      <family val="2"/>
    </font>
    <font>
      <sz val="11"/>
      <color indexed="10"/>
      <name val="Calibri"/>
      <family val="2"/>
    </font>
    <font>
      <sz val="11"/>
      <name val="Calibri"/>
      <family val="2"/>
      <charset val="238"/>
      <scheme val="minor"/>
    </font>
    <font>
      <i/>
      <sz val="11"/>
      <name val="Calibri"/>
      <family val="2"/>
      <charset val="238"/>
      <scheme val="minor"/>
    </font>
    <font>
      <b/>
      <i/>
      <sz val="11"/>
      <name val="Calibri"/>
      <family val="2"/>
      <charset val="238"/>
      <scheme val="minor"/>
    </font>
    <font>
      <sz val="10"/>
      <name val="Times New Roman"/>
      <family val="1"/>
      <charset val="238"/>
    </font>
    <font>
      <sz val="10"/>
      <name val="Bahnschrift SemiBold SemiConden"/>
      <family val="2"/>
      <charset val="238"/>
    </font>
    <font>
      <b/>
      <u/>
      <sz val="12"/>
      <name val="Calibri"/>
      <family val="2"/>
      <charset val="238"/>
      <scheme val="minor"/>
    </font>
    <font>
      <sz val="11"/>
      <name val="Times New Roman"/>
      <family val="1"/>
      <charset val="1"/>
    </font>
    <font>
      <u/>
      <sz val="10"/>
      <color indexed="36"/>
      <name val="Arial"/>
      <family val="2"/>
      <charset val="238"/>
    </font>
    <font>
      <u/>
      <sz val="8.5"/>
      <color indexed="12"/>
      <name val="Arial"/>
      <family val="2"/>
      <charset val="238"/>
    </font>
    <font>
      <u/>
      <sz val="10"/>
      <color indexed="12"/>
      <name val="Arial"/>
      <family val="2"/>
      <charset val="238"/>
    </font>
    <font>
      <i/>
      <sz val="12"/>
      <color rgb="FFFF0000"/>
      <name val="Calibri"/>
      <family val="2"/>
      <charset val="238"/>
      <scheme val="minor"/>
    </font>
    <font>
      <b/>
      <u/>
      <sz val="12"/>
      <color indexed="10"/>
      <name val="Calibri"/>
      <family val="2"/>
      <charset val="238"/>
      <scheme val="minor"/>
    </font>
    <font>
      <u/>
      <sz val="12"/>
      <name val="Calibri"/>
      <family val="2"/>
      <charset val="238"/>
      <scheme val="minor"/>
    </font>
    <font>
      <sz val="12"/>
      <color rgb="FFFF0000"/>
      <name val="Calibri"/>
      <family val="2"/>
      <charset val="238"/>
      <scheme val="minor"/>
    </font>
    <font>
      <i/>
      <sz val="12"/>
      <name val="Calibri"/>
      <family val="2"/>
      <charset val="238"/>
      <scheme val="minor"/>
    </font>
    <font>
      <sz val="12"/>
      <color theme="1"/>
      <name val="Calibri"/>
      <family val="2"/>
      <charset val="238"/>
      <scheme val="minor"/>
    </font>
    <font>
      <b/>
      <sz val="12"/>
      <name val="Calibri"/>
      <family val="2"/>
      <scheme val="minor"/>
    </font>
    <font>
      <sz val="10"/>
      <name val="Arial"/>
      <charset val="238"/>
    </font>
    <font>
      <sz val="8"/>
      <name val="Calibri"/>
      <family val="2"/>
      <charset val="238"/>
      <scheme val="minor"/>
    </font>
    <font>
      <sz val="12"/>
      <name val="Courier New"/>
      <family val="3"/>
      <charset val="238"/>
    </font>
    <font>
      <sz val="12"/>
      <name val="Century Gothic"/>
      <family val="2"/>
      <charset val="238"/>
    </font>
    <font>
      <sz val="6"/>
      <name val="Calibri"/>
      <family val="2"/>
      <charset val="238"/>
      <scheme val="minor"/>
    </font>
    <font>
      <sz val="12"/>
      <name val="Calibri"/>
      <family val="2"/>
      <scheme val="minor"/>
    </font>
    <font>
      <sz val="10"/>
      <color rgb="FF000000"/>
      <name val="Liberation Sans"/>
    </font>
    <font>
      <sz val="12"/>
      <color theme="1"/>
      <name val="Arial"/>
      <family val="2"/>
    </font>
    <font>
      <sz val="10"/>
      <color rgb="FFFF0000"/>
      <name val="Liberation Sans"/>
    </font>
    <font>
      <sz val="10"/>
      <color rgb="FFFF0000"/>
      <name val="Arial"/>
      <family val="2"/>
    </font>
    <font>
      <sz val="10"/>
      <name val="Liberation Sans"/>
    </font>
    <font>
      <b/>
      <sz val="12"/>
      <color rgb="FF474747"/>
      <name val="Calibri"/>
      <family val="2"/>
      <scheme val="minor"/>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solid">
        <fgColor indexed="9"/>
      </patternFill>
    </fill>
    <fill>
      <patternFill patternType="solid">
        <fgColor indexed="56"/>
      </patternFill>
    </fill>
    <fill>
      <patternFill patternType="solid">
        <fgColor indexed="54"/>
      </patternFill>
    </fill>
  </fills>
  <borders count="35">
    <border>
      <left/>
      <right/>
      <top/>
      <bottom/>
      <diagonal/>
    </border>
    <border>
      <left/>
      <right/>
      <top style="thin">
        <color indexed="64"/>
      </top>
      <bottom style="thin">
        <color indexed="64"/>
      </bottom>
      <diagonal/>
    </border>
    <border>
      <left/>
      <right/>
      <top/>
      <bottom style="double">
        <color indexed="64"/>
      </bottom>
      <diagonal/>
    </border>
    <border>
      <left/>
      <right/>
      <top/>
      <bottom style="thin">
        <color indexed="64"/>
      </bottom>
      <diagonal/>
    </border>
    <border>
      <left/>
      <right/>
      <top style="double">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rgb="FF000000"/>
      </bottom>
      <diagonal/>
    </border>
    <border>
      <left/>
      <right/>
      <top style="thin">
        <color rgb="FF000000"/>
      </top>
      <bottom/>
      <diagonal/>
    </border>
    <border>
      <left style="medium">
        <color indexed="64"/>
      </left>
      <right/>
      <top/>
      <bottom/>
      <diagonal/>
    </border>
  </borders>
  <cellStyleXfs count="2960">
    <xf numFmtId="0" fontId="0" fillId="0" borderId="0"/>
    <xf numFmtId="165" fontId="4" fillId="0" borderId="0" applyFont="0" applyFill="0" applyBorder="0" applyAlignment="0" applyProtection="0"/>
    <xf numFmtId="0" fontId="5"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170" fontId="11" fillId="0" borderId="0" applyFont="0" applyFill="0" applyBorder="0" applyAlignment="0" applyProtection="0"/>
    <xf numFmtId="171" fontId="11" fillId="0" borderId="0" applyFont="0" applyFill="0" applyBorder="0" applyAlignment="0" applyProtection="0"/>
    <xf numFmtId="0" fontId="13" fillId="4" borderId="0" applyNumberFormat="0" applyBorder="0" applyAlignment="0" applyProtection="0"/>
    <xf numFmtId="0" fontId="14" fillId="16" borderId="5" applyNumberFormat="0" applyAlignment="0" applyProtection="0"/>
    <xf numFmtId="0" fontId="15" fillId="0" borderId="0" applyNumberFormat="0" applyFill="0" applyBorder="0" applyAlignment="0" applyProtection="0"/>
    <xf numFmtId="0" fontId="4" fillId="0" borderId="0"/>
    <xf numFmtId="0" fontId="11" fillId="0" borderId="0"/>
    <xf numFmtId="0" fontId="17" fillId="0" borderId="0"/>
    <xf numFmtId="0" fontId="4" fillId="0" borderId="0"/>
    <xf numFmtId="0" fontId="4" fillId="0" borderId="0"/>
    <xf numFmtId="0" fontId="5" fillId="0" borderId="0"/>
    <xf numFmtId="0" fontId="16" fillId="0" borderId="0" applyNumberFormat="0" applyFill="0" applyBorder="0" applyAlignment="0" applyProtection="0"/>
    <xf numFmtId="4" fontId="18" fillId="0" borderId="0">
      <alignment vertical="top"/>
      <protection hidden="1"/>
    </xf>
    <xf numFmtId="4" fontId="19" fillId="0" borderId="0" applyProtection="0">
      <alignment horizontal="left"/>
      <protection locked="0"/>
    </xf>
    <xf numFmtId="166" fontId="4" fillId="0" borderId="0" applyFont="0" applyFill="0" applyBorder="0" applyAlignment="0" applyProtection="0"/>
    <xf numFmtId="9" fontId="4" fillId="0" borderId="0" applyFont="0" applyFill="0" applyBorder="0" applyAlignment="0" applyProtection="0"/>
    <xf numFmtId="0" fontId="4" fillId="0" borderId="0"/>
    <xf numFmtId="172" fontId="4" fillId="0" borderId="0" applyFill="0">
      <alignment horizontal="left" vertical="top" wrapText="1"/>
    </xf>
    <xf numFmtId="0" fontId="5" fillId="0" borderId="0"/>
    <xf numFmtId="172" fontId="10" fillId="17" borderId="0" applyBorder="0" applyProtection="0">
      <alignment horizontal="left" vertical="top" wrapText="1"/>
    </xf>
    <xf numFmtId="0" fontId="10" fillId="2" borderId="0" applyNumberFormat="0" applyBorder="0" applyAlignment="0" applyProtection="0"/>
    <xf numFmtId="172" fontId="10" fillId="18" borderId="0" applyBorder="0" applyProtection="0">
      <alignment horizontal="left" vertical="top" wrapText="1"/>
    </xf>
    <xf numFmtId="0" fontId="10" fillId="3" borderId="0" applyNumberFormat="0" applyBorder="0" applyAlignment="0" applyProtection="0"/>
    <xf numFmtId="172" fontId="10" fillId="19" borderId="0" applyBorder="0" applyProtection="0">
      <alignment horizontal="left" vertical="top" wrapText="1"/>
    </xf>
    <xf numFmtId="0" fontId="10" fillId="4" borderId="0" applyNumberFormat="0" applyBorder="0" applyAlignment="0" applyProtection="0"/>
    <xf numFmtId="172" fontId="10" fillId="20" borderId="0" applyBorder="0" applyProtection="0">
      <alignment horizontal="left" vertical="top" wrapText="1"/>
    </xf>
    <xf numFmtId="0" fontId="10" fillId="5" borderId="0" applyNumberFormat="0" applyBorder="0" applyAlignment="0" applyProtection="0"/>
    <xf numFmtId="172" fontId="10" fillId="21" borderId="0" applyBorder="0" applyProtection="0">
      <alignment horizontal="left" vertical="top" wrapText="1"/>
    </xf>
    <xf numFmtId="0" fontId="10" fillId="6" borderId="0" applyNumberFormat="0" applyBorder="0" applyAlignment="0" applyProtection="0"/>
    <xf numFmtId="172" fontId="10" fillId="22" borderId="0" applyBorder="0" applyProtection="0">
      <alignment horizontal="left" vertical="top" wrapText="1"/>
    </xf>
    <xf numFmtId="0" fontId="10" fillId="7" borderId="0" applyNumberFormat="0" applyBorder="0" applyAlignment="0" applyProtection="0"/>
    <xf numFmtId="172" fontId="10" fillId="17" borderId="0" applyBorder="0" applyProtection="0">
      <alignment horizontal="left" vertical="top" wrapText="1"/>
    </xf>
    <xf numFmtId="172" fontId="10" fillId="17" borderId="0" applyBorder="0" applyProtection="0">
      <alignment horizontal="left" vertical="top" wrapText="1"/>
    </xf>
    <xf numFmtId="0" fontId="10" fillId="2" borderId="0" applyNumberFormat="0" applyBorder="0" applyAlignment="0" applyProtection="0"/>
    <xf numFmtId="172" fontId="10" fillId="18" borderId="0" applyBorder="0" applyProtection="0">
      <alignment horizontal="left" vertical="top" wrapText="1"/>
    </xf>
    <xf numFmtId="172" fontId="10" fillId="18" borderId="0" applyBorder="0" applyProtection="0">
      <alignment horizontal="left" vertical="top" wrapText="1"/>
    </xf>
    <xf numFmtId="0" fontId="10" fillId="3" borderId="0" applyNumberFormat="0" applyBorder="0" applyAlignment="0" applyProtection="0"/>
    <xf numFmtId="172" fontId="10" fillId="19" borderId="0" applyBorder="0" applyProtection="0">
      <alignment horizontal="left" vertical="top" wrapText="1"/>
    </xf>
    <xf numFmtId="172" fontId="10" fillId="19" borderId="0" applyBorder="0" applyProtection="0">
      <alignment horizontal="left" vertical="top" wrapText="1"/>
    </xf>
    <xf numFmtId="0" fontId="10" fillId="4" borderId="0" applyNumberFormat="0" applyBorder="0" applyAlignment="0" applyProtection="0"/>
    <xf numFmtId="172" fontId="10" fillId="20" borderId="0" applyBorder="0" applyProtection="0">
      <alignment horizontal="left" vertical="top" wrapText="1"/>
    </xf>
    <xf numFmtId="172" fontId="10" fillId="20" borderId="0" applyBorder="0" applyProtection="0">
      <alignment horizontal="left" vertical="top" wrapText="1"/>
    </xf>
    <xf numFmtId="0" fontId="10" fillId="5" borderId="0" applyNumberFormat="0" applyBorder="0" applyAlignment="0" applyProtection="0"/>
    <xf numFmtId="172" fontId="10" fillId="21" borderId="0" applyBorder="0" applyProtection="0">
      <alignment horizontal="left" vertical="top" wrapText="1"/>
    </xf>
    <xf numFmtId="172" fontId="10" fillId="21" borderId="0" applyBorder="0" applyProtection="0">
      <alignment horizontal="left" vertical="top" wrapText="1"/>
    </xf>
    <xf numFmtId="0" fontId="10" fillId="6" borderId="0" applyNumberFormat="0" applyBorder="0" applyAlignment="0" applyProtection="0"/>
    <xf numFmtId="172" fontId="10" fillId="22" borderId="0" applyBorder="0" applyProtection="0">
      <alignment horizontal="left" vertical="top" wrapText="1"/>
    </xf>
    <xf numFmtId="172" fontId="10" fillId="22" borderId="0" applyBorder="0" applyProtection="0">
      <alignment horizontal="left" vertical="top" wrapText="1"/>
    </xf>
    <xf numFmtId="0" fontId="10" fillId="7" borderId="0" applyNumberFormat="0" applyBorder="0" applyAlignment="0" applyProtection="0"/>
    <xf numFmtId="172" fontId="10" fillId="23" borderId="0" applyBorder="0" applyProtection="0">
      <alignment horizontal="left" vertical="top" wrapText="1"/>
    </xf>
    <xf numFmtId="0" fontId="10" fillId="8" borderId="0" applyNumberFormat="0" applyBorder="0" applyAlignment="0" applyProtection="0"/>
    <xf numFmtId="172" fontId="10" fillId="24" borderId="0" applyBorder="0" applyProtection="0">
      <alignment horizontal="left" vertical="top" wrapText="1"/>
    </xf>
    <xf numFmtId="0" fontId="10" fillId="9" borderId="0" applyNumberFormat="0" applyBorder="0" applyAlignment="0" applyProtection="0"/>
    <xf numFmtId="172" fontId="10" fillId="25" borderId="0" applyBorder="0" applyProtection="0">
      <alignment horizontal="left" vertical="top" wrapText="1"/>
    </xf>
    <xf numFmtId="0" fontId="10" fillId="10" borderId="0" applyNumberFormat="0" applyBorder="0" applyAlignment="0" applyProtection="0"/>
    <xf numFmtId="172" fontId="10" fillId="20" borderId="0" applyBorder="0" applyProtection="0">
      <alignment horizontal="left" vertical="top" wrapText="1"/>
    </xf>
    <xf numFmtId="0" fontId="10" fillId="5" borderId="0" applyNumberFormat="0" applyBorder="0" applyAlignment="0" applyProtection="0"/>
    <xf numFmtId="172" fontId="10" fillId="23" borderId="0" applyBorder="0" applyProtection="0">
      <alignment horizontal="left" vertical="top" wrapText="1"/>
    </xf>
    <xf numFmtId="0" fontId="10" fillId="8" borderId="0" applyNumberFormat="0" applyBorder="0" applyAlignment="0" applyProtection="0"/>
    <xf numFmtId="172" fontId="10" fillId="26" borderId="0" applyBorder="0" applyProtection="0">
      <alignment horizontal="left" vertical="top" wrapText="1"/>
    </xf>
    <xf numFmtId="0" fontId="10" fillId="11" borderId="0" applyNumberFormat="0" applyBorder="0" applyAlignment="0" applyProtection="0"/>
    <xf numFmtId="172" fontId="10" fillId="23" borderId="0" applyBorder="0" applyProtection="0">
      <alignment horizontal="left" vertical="top" wrapText="1"/>
    </xf>
    <xf numFmtId="172" fontId="10" fillId="23" borderId="0" applyBorder="0" applyProtection="0">
      <alignment horizontal="left" vertical="top" wrapText="1"/>
    </xf>
    <xf numFmtId="0" fontId="10" fillId="8" borderId="0" applyNumberFormat="0" applyBorder="0" applyAlignment="0" applyProtection="0"/>
    <xf numFmtId="172" fontId="10" fillId="24" borderId="0" applyBorder="0" applyProtection="0">
      <alignment horizontal="left" vertical="top" wrapText="1"/>
    </xf>
    <xf numFmtId="172" fontId="10" fillId="24" borderId="0" applyBorder="0" applyProtection="0">
      <alignment horizontal="left" vertical="top" wrapText="1"/>
    </xf>
    <xf numFmtId="0" fontId="10" fillId="9" borderId="0" applyNumberFormat="0" applyBorder="0" applyAlignment="0" applyProtection="0"/>
    <xf numFmtId="172" fontId="10" fillId="25" borderId="0" applyBorder="0" applyProtection="0">
      <alignment horizontal="left" vertical="top" wrapText="1"/>
    </xf>
    <xf numFmtId="172" fontId="10" fillId="25" borderId="0" applyBorder="0" applyProtection="0">
      <alignment horizontal="left" vertical="top" wrapText="1"/>
    </xf>
    <xf numFmtId="0" fontId="10" fillId="10" borderId="0" applyNumberFormat="0" applyBorder="0" applyAlignment="0" applyProtection="0"/>
    <xf numFmtId="172" fontId="10" fillId="20" borderId="0" applyBorder="0" applyProtection="0">
      <alignment horizontal="left" vertical="top" wrapText="1"/>
    </xf>
    <xf numFmtId="172" fontId="10" fillId="20" borderId="0" applyBorder="0" applyProtection="0">
      <alignment horizontal="left" vertical="top" wrapText="1"/>
    </xf>
    <xf numFmtId="0" fontId="10" fillId="5" borderId="0" applyNumberFormat="0" applyBorder="0" applyAlignment="0" applyProtection="0"/>
    <xf numFmtId="172" fontId="10" fillId="23" borderId="0" applyBorder="0" applyProtection="0">
      <alignment horizontal="left" vertical="top" wrapText="1"/>
    </xf>
    <xf numFmtId="172" fontId="10" fillId="23" borderId="0" applyBorder="0" applyProtection="0">
      <alignment horizontal="left" vertical="top" wrapText="1"/>
    </xf>
    <xf numFmtId="0" fontId="10" fillId="8" borderId="0" applyNumberFormat="0" applyBorder="0" applyAlignment="0" applyProtection="0"/>
    <xf numFmtId="172" fontId="10" fillId="26" borderId="0" applyBorder="0" applyProtection="0">
      <alignment horizontal="left" vertical="top" wrapText="1"/>
    </xf>
    <xf numFmtId="172" fontId="10" fillId="26" borderId="0" applyBorder="0" applyProtection="0">
      <alignment horizontal="left" vertical="top" wrapText="1"/>
    </xf>
    <xf numFmtId="0" fontId="10" fillId="11" borderId="0" applyNumberFormat="0" applyBorder="0" applyAlignment="0" applyProtection="0"/>
    <xf numFmtId="172" fontId="12" fillId="27" borderId="0" applyBorder="0" applyProtection="0">
      <alignment horizontal="left" vertical="top" wrapText="1"/>
    </xf>
    <xf numFmtId="172" fontId="12" fillId="24" borderId="0" applyBorder="0" applyProtection="0">
      <alignment horizontal="left" vertical="top" wrapText="1"/>
    </xf>
    <xf numFmtId="172" fontId="12" fillId="25" borderId="0" applyBorder="0" applyProtection="0">
      <alignment horizontal="left" vertical="top" wrapText="1"/>
    </xf>
    <xf numFmtId="172" fontId="12" fillId="28" borderId="0" applyBorder="0" applyProtection="0">
      <alignment horizontal="left" vertical="top" wrapText="1"/>
    </xf>
    <xf numFmtId="172" fontId="12" fillId="29" borderId="0" applyBorder="0" applyProtection="0">
      <alignment horizontal="left" vertical="top" wrapText="1"/>
    </xf>
    <xf numFmtId="172" fontId="12" fillId="30" borderId="0" applyBorder="0" applyProtection="0">
      <alignment horizontal="left" vertical="top" wrapText="1"/>
    </xf>
    <xf numFmtId="0" fontId="12" fillId="31" borderId="0" applyNumberFormat="0" applyBorder="0" applyAlignment="0" applyProtection="0"/>
    <xf numFmtId="172" fontId="12" fillId="32" borderId="0" applyBorder="0" applyProtection="0">
      <alignment horizontal="left" vertical="top" wrapText="1"/>
    </xf>
    <xf numFmtId="0" fontId="12" fillId="33" borderId="0" applyNumberFormat="0" applyBorder="0" applyAlignment="0" applyProtection="0"/>
    <xf numFmtId="172" fontId="12" fillId="34" borderId="0" applyBorder="0" applyProtection="0">
      <alignment horizontal="left" vertical="top" wrapText="1"/>
    </xf>
    <xf numFmtId="0" fontId="12" fillId="35" borderId="0" applyNumberFormat="0" applyBorder="0" applyAlignment="0" applyProtection="0"/>
    <xf numFmtId="172" fontId="12" fillId="36" borderId="0" applyBorder="0" applyProtection="0">
      <alignment horizontal="left" vertical="top" wrapText="1"/>
    </xf>
    <xf numFmtId="0" fontId="12" fillId="13" borderId="0" applyNumberFormat="0" applyBorder="0" applyAlignment="0" applyProtection="0"/>
    <xf numFmtId="172" fontId="12" fillId="28" borderId="0" applyBorder="0" applyProtection="0">
      <alignment horizontal="left" vertical="top" wrapText="1"/>
    </xf>
    <xf numFmtId="0" fontId="12" fillId="14" borderId="0" applyNumberFormat="0" applyBorder="0" applyAlignment="0" applyProtection="0"/>
    <xf numFmtId="172" fontId="12" fillId="29" borderId="0" applyBorder="0" applyProtection="0">
      <alignment horizontal="left" vertical="top" wrapText="1"/>
    </xf>
    <xf numFmtId="0" fontId="12" fillId="37" borderId="0" applyNumberFormat="0" applyBorder="0" applyAlignment="0" applyProtection="0"/>
    <xf numFmtId="172" fontId="12" fillId="38" borderId="0" applyBorder="0" applyProtection="0">
      <alignment horizontal="left" vertical="top" wrapText="1"/>
    </xf>
    <xf numFmtId="0" fontId="24" fillId="3" borderId="0" applyNumberFormat="0" applyBorder="0" applyAlignment="0" applyProtection="0"/>
    <xf numFmtId="172" fontId="24" fillId="18" borderId="0" applyBorder="0" applyProtection="0">
      <alignment horizontal="left" vertical="top" wrapText="1"/>
    </xf>
    <xf numFmtId="0" fontId="25" fillId="16" borderId="6" applyNumberFormat="0" applyAlignment="0" applyProtection="0"/>
    <xf numFmtId="172" fontId="25" fillId="39" borderId="6" applyProtection="0">
      <alignment horizontal="left" vertical="top" wrapText="1"/>
    </xf>
    <xf numFmtId="0" fontId="26" fillId="40" borderId="7" applyNumberFormat="0" applyAlignment="0" applyProtection="0"/>
    <xf numFmtId="172" fontId="26" fillId="41" borderId="7" applyProtection="0">
      <alignment horizontal="left" vertical="top" wrapText="1"/>
    </xf>
    <xf numFmtId="173" fontId="4" fillId="0" borderId="0" applyFont="0" applyFill="0" applyBorder="0" applyAlignment="0" applyProtection="0"/>
    <xf numFmtId="174" fontId="4" fillId="0" borderId="0" applyFill="0" applyBorder="0" applyProtection="0">
      <alignment horizontal="left" vertical="top" wrapText="1"/>
    </xf>
    <xf numFmtId="173" fontId="4" fillId="0" borderId="0" applyFont="0" applyFill="0" applyBorder="0" applyAlignment="0" applyProtection="0"/>
    <xf numFmtId="174" fontId="4" fillId="0" borderId="0" applyFill="0" applyBorder="0" applyProtection="0">
      <alignment horizontal="left" vertical="top" wrapText="1"/>
    </xf>
    <xf numFmtId="175" fontId="20" fillId="0" borderId="0" applyBorder="0" applyProtection="0">
      <alignment horizontal="right" vertical="top" wrapText="1"/>
    </xf>
    <xf numFmtId="0" fontId="27" fillId="0" borderId="8" applyAlignment="0"/>
    <xf numFmtId="0" fontId="28" fillId="0" borderId="0" applyNumberFormat="0" applyFill="0" applyBorder="0" applyAlignment="0" applyProtection="0"/>
    <xf numFmtId="172" fontId="28" fillId="0" borderId="0" applyFill="0" applyBorder="0" applyProtection="0">
      <alignment horizontal="left" vertical="top" wrapText="1"/>
    </xf>
    <xf numFmtId="172" fontId="13" fillId="19" borderId="0" applyBorder="0" applyProtection="0">
      <alignment horizontal="left" vertical="top" wrapText="1"/>
    </xf>
    <xf numFmtId="0" fontId="29" fillId="0" borderId="9" applyNumberFormat="0" applyFill="0" applyAlignment="0" applyProtection="0"/>
    <xf numFmtId="172" fontId="29" fillId="0" borderId="9" applyFill="0" applyProtection="0">
      <alignment horizontal="left" vertical="top" wrapText="1"/>
    </xf>
    <xf numFmtId="0" fontId="30" fillId="0" borderId="10" applyNumberFormat="0" applyFill="0" applyAlignment="0" applyProtection="0"/>
    <xf numFmtId="172" fontId="30" fillId="0" borderId="10" applyFill="0" applyProtection="0">
      <alignment horizontal="left" vertical="top" wrapText="1"/>
    </xf>
    <xf numFmtId="0" fontId="31" fillId="0" borderId="11" applyNumberFormat="0" applyFill="0" applyAlignment="0" applyProtection="0"/>
    <xf numFmtId="172" fontId="31" fillId="0" borderId="11" applyFill="0" applyProtection="0">
      <alignment horizontal="left" vertical="top" wrapText="1"/>
    </xf>
    <xf numFmtId="0" fontId="31" fillId="0" borderId="0" applyNumberFormat="0" applyFill="0" applyBorder="0" applyAlignment="0" applyProtection="0"/>
    <xf numFmtId="172" fontId="31" fillId="0" borderId="0" applyFill="0" applyBorder="0" applyProtection="0">
      <alignment horizontal="left" vertical="top" wrapText="1"/>
    </xf>
    <xf numFmtId="0" fontId="32" fillId="0" borderId="0" applyNumberFormat="0" applyFill="0" applyBorder="0" applyAlignment="0" applyProtection="0">
      <alignment vertical="top"/>
      <protection locked="0"/>
    </xf>
    <xf numFmtId="0" fontId="33" fillId="7" borderId="6" applyNumberFormat="0" applyAlignment="0" applyProtection="0"/>
    <xf numFmtId="172" fontId="33" fillId="22" borderId="6" applyProtection="0">
      <alignment horizontal="left" vertical="top" wrapText="1"/>
    </xf>
    <xf numFmtId="175" fontId="34" fillId="0" borderId="0" applyBorder="0" applyProtection="0">
      <alignment horizontal="right" vertical="top"/>
    </xf>
    <xf numFmtId="0" fontId="35" fillId="0" borderId="12" applyNumberFormat="0" applyFill="0" applyAlignment="0" applyProtection="0"/>
    <xf numFmtId="172" fontId="35" fillId="0" borderId="12" applyFill="0" applyProtection="0">
      <alignment horizontal="left" vertical="top" wrapText="1"/>
    </xf>
    <xf numFmtId="172" fontId="29" fillId="0" borderId="9" applyFill="0" applyProtection="0">
      <alignment horizontal="left" vertical="top" wrapText="1"/>
    </xf>
    <xf numFmtId="172" fontId="30" fillId="0" borderId="10" applyFill="0" applyProtection="0">
      <alignment horizontal="left" vertical="top" wrapText="1"/>
    </xf>
    <xf numFmtId="172" fontId="31" fillId="0" borderId="11" applyFill="0" applyProtection="0">
      <alignment horizontal="left" vertical="top" wrapText="1"/>
    </xf>
    <xf numFmtId="172" fontId="31" fillId="0" borderId="0" applyFill="0" applyBorder="0" applyProtection="0">
      <alignment horizontal="left" vertical="top" wrapText="1"/>
    </xf>
    <xf numFmtId="172" fontId="4" fillId="0" borderId="0" applyFill="0">
      <alignment horizontal="left" vertical="top" wrapText="1"/>
    </xf>
    <xf numFmtId="172" fontId="4" fillId="0" borderId="0" applyFill="0">
      <alignment horizontal="left" vertical="top" wrapText="1"/>
    </xf>
    <xf numFmtId="172" fontId="4" fillId="0" borderId="0" applyFill="0">
      <alignment horizontal="left" vertical="top" wrapText="1"/>
    </xf>
    <xf numFmtId="0" fontId="4" fillId="0" borderId="0"/>
    <xf numFmtId="172" fontId="4" fillId="0" borderId="0" applyFill="0">
      <alignment horizontal="left" vertical="top" wrapText="1"/>
    </xf>
    <xf numFmtId="172" fontId="4" fillId="0" borderId="0">
      <alignment horizontal="left" vertical="top" wrapText="1"/>
    </xf>
    <xf numFmtId="172" fontId="4" fillId="0" borderId="0" applyFill="0">
      <alignment horizontal="left" vertical="top" wrapText="1"/>
    </xf>
    <xf numFmtId="172" fontId="4" fillId="0" borderId="0">
      <alignment horizontal="left" vertical="top" wrapText="1"/>
    </xf>
    <xf numFmtId="0" fontId="36" fillId="0" borderId="0"/>
    <xf numFmtId="0" fontId="36" fillId="0" borderId="0"/>
    <xf numFmtId="0" fontId="4" fillId="0" borderId="0"/>
    <xf numFmtId="0" fontId="4" fillId="0" borderId="0"/>
    <xf numFmtId="0" fontId="4" fillId="0" borderId="0"/>
    <xf numFmtId="0" fontId="5" fillId="0" borderId="0">
      <alignment vertical="top"/>
    </xf>
    <xf numFmtId="0" fontId="11" fillId="0" borderId="0"/>
    <xf numFmtId="0" fontId="5" fillId="0" borderId="0">
      <alignment vertical="top"/>
    </xf>
    <xf numFmtId="0" fontId="4" fillId="0" borderId="0"/>
    <xf numFmtId="0" fontId="37" fillId="0" borderId="0"/>
    <xf numFmtId="0" fontId="37" fillId="0" borderId="0"/>
    <xf numFmtId="0" fontId="38" fillId="0" borderId="0"/>
    <xf numFmtId="0" fontId="4" fillId="0" borderId="0"/>
    <xf numFmtId="172" fontId="4" fillId="0" borderId="0" applyFill="0">
      <alignment horizontal="left" vertical="top" wrapText="1"/>
    </xf>
    <xf numFmtId="0" fontId="4" fillId="0" borderId="0"/>
    <xf numFmtId="0" fontId="4" fillId="0" borderId="0"/>
    <xf numFmtId="0" fontId="39" fillId="0" borderId="0"/>
    <xf numFmtId="172" fontId="4" fillId="0" borderId="0" applyFill="0">
      <alignment horizontal="left" vertical="top" wrapText="1"/>
    </xf>
    <xf numFmtId="0" fontId="4" fillId="0" borderId="0"/>
    <xf numFmtId="0" fontId="11" fillId="0" borderId="0"/>
    <xf numFmtId="172" fontId="4" fillId="0" borderId="0" applyFill="0">
      <alignment horizontal="left" vertical="top" wrapText="1"/>
    </xf>
    <xf numFmtId="0" fontId="4" fillId="0" borderId="0"/>
    <xf numFmtId="172" fontId="4" fillId="0" borderId="0" applyFill="0">
      <alignment horizontal="left" vertical="top" wrapText="1"/>
    </xf>
    <xf numFmtId="0" fontId="4" fillId="0" borderId="0"/>
    <xf numFmtId="0" fontId="40" fillId="0" borderId="0"/>
    <xf numFmtId="0" fontId="40" fillId="0" borderId="0"/>
    <xf numFmtId="0" fontId="4" fillId="0" borderId="0"/>
    <xf numFmtId="172" fontId="4" fillId="0" borderId="0" applyFill="0">
      <alignment horizontal="left" vertical="top" wrapText="1"/>
    </xf>
    <xf numFmtId="0" fontId="4" fillId="0" borderId="0"/>
    <xf numFmtId="0" fontId="10" fillId="0" borderId="0"/>
    <xf numFmtId="0" fontId="10" fillId="0" borderId="0"/>
    <xf numFmtId="0" fontId="4" fillId="0" borderId="0"/>
    <xf numFmtId="172" fontId="4" fillId="0" borderId="0" applyFill="0">
      <alignment horizontal="left" vertical="top" wrapText="1"/>
    </xf>
    <xf numFmtId="0" fontId="4" fillId="0" borderId="0"/>
    <xf numFmtId="0" fontId="41" fillId="42" borderId="0" applyNumberFormat="0" applyBorder="0" applyAlignment="0" applyProtection="0"/>
    <xf numFmtId="172" fontId="41" fillId="43" borderId="0" applyBorder="0" applyProtection="0">
      <alignment horizontal="left" vertical="top" wrapText="1"/>
    </xf>
    <xf numFmtId="172" fontId="41" fillId="43" borderId="0" applyBorder="0" applyProtection="0">
      <alignment horizontal="left" vertical="top" wrapText="1"/>
    </xf>
    <xf numFmtId="0" fontId="4" fillId="0" borderId="0"/>
    <xf numFmtId="0" fontId="11" fillId="0" borderId="0"/>
    <xf numFmtId="0" fontId="11" fillId="0" borderId="0"/>
    <xf numFmtId="0" fontId="4" fillId="44" borderId="13" applyNumberFormat="0" applyFont="0" applyAlignment="0" applyProtection="0"/>
    <xf numFmtId="172" fontId="4" fillId="45" borderId="13" applyProtection="0">
      <alignment horizontal="left" vertical="top" wrapText="1"/>
    </xf>
    <xf numFmtId="9" fontId="4" fillId="0" borderId="0" applyFill="0" applyBorder="0" applyProtection="0">
      <alignment horizontal="left" vertical="top" wrapText="1"/>
    </xf>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Protection="0">
      <alignment horizontal="left" vertical="top" wrapText="1"/>
    </xf>
    <xf numFmtId="9" fontId="4" fillId="0" borderId="0" applyFont="0" applyFill="0" applyBorder="0" applyAlignment="0" applyProtection="0"/>
    <xf numFmtId="9" fontId="4" fillId="0" borderId="0" applyFill="0" applyBorder="0" applyProtection="0">
      <alignment horizontal="left" vertical="top" wrapText="1"/>
    </xf>
    <xf numFmtId="9" fontId="4" fillId="0" borderId="0" applyFill="0" applyBorder="0" applyProtection="0">
      <alignment horizontal="left" vertical="top" wrapText="1"/>
    </xf>
    <xf numFmtId="172" fontId="4" fillId="45" borderId="13" applyProtection="0">
      <alignment horizontal="left" vertical="top" wrapText="1"/>
    </xf>
    <xf numFmtId="0" fontId="4" fillId="44" borderId="13" applyNumberFormat="0" applyFont="0" applyAlignment="0" applyProtection="0"/>
    <xf numFmtId="172" fontId="14" fillId="39" borderId="5" applyProtection="0">
      <alignment horizontal="left" vertical="top" wrapText="1"/>
    </xf>
    <xf numFmtId="9" fontId="4" fillId="0" borderId="0" applyFont="0" applyFill="0" applyBorder="0" applyAlignment="0" applyProtection="0"/>
    <xf numFmtId="9" fontId="4" fillId="0" borderId="0" applyFill="0" applyBorder="0" applyProtection="0">
      <alignment horizontal="left" vertical="top" wrapText="1"/>
    </xf>
    <xf numFmtId="172" fontId="28" fillId="0" borderId="0" applyFill="0" applyBorder="0" applyProtection="0">
      <alignment horizontal="left" vertical="top" wrapText="1"/>
    </xf>
    <xf numFmtId="172" fontId="12" fillId="32" borderId="0" applyBorder="0" applyProtection="0">
      <alignment horizontal="left" vertical="top" wrapText="1"/>
    </xf>
    <xf numFmtId="172" fontId="12" fillId="34" borderId="0" applyBorder="0" applyProtection="0">
      <alignment horizontal="left" vertical="top" wrapText="1"/>
    </xf>
    <xf numFmtId="172" fontId="12" fillId="36" borderId="0" applyBorder="0" applyProtection="0">
      <alignment horizontal="left" vertical="top" wrapText="1"/>
    </xf>
    <xf numFmtId="172" fontId="12" fillId="28" borderId="0" applyBorder="0" applyProtection="0">
      <alignment horizontal="left" vertical="top" wrapText="1"/>
    </xf>
    <xf numFmtId="172" fontId="12" fillId="29" borderId="0" applyBorder="0" applyProtection="0">
      <alignment horizontal="left" vertical="top" wrapText="1"/>
    </xf>
    <xf numFmtId="172" fontId="12" fillId="38" borderId="0" applyBorder="0" applyProtection="0">
      <alignment horizontal="left" vertical="top" wrapText="1"/>
    </xf>
    <xf numFmtId="172" fontId="35" fillId="0" borderId="12" applyFill="0" applyProtection="0">
      <alignment horizontal="left" vertical="top" wrapText="1"/>
    </xf>
    <xf numFmtId="172" fontId="26" fillId="41" borderId="7" applyProtection="0">
      <alignment horizontal="left" vertical="top" wrapText="1"/>
    </xf>
    <xf numFmtId="172" fontId="25" fillId="39" borderId="6" applyProtection="0">
      <alignment horizontal="left" vertical="top" wrapText="1"/>
    </xf>
    <xf numFmtId="172" fontId="24" fillId="18" borderId="0" applyBorder="0" applyProtection="0">
      <alignment horizontal="left" vertical="top" wrapText="1"/>
    </xf>
    <xf numFmtId="0" fontId="42" fillId="0" borderId="0"/>
    <xf numFmtId="0" fontId="38" fillId="0" borderId="0"/>
    <xf numFmtId="0" fontId="38" fillId="0" borderId="0"/>
    <xf numFmtId="172" fontId="15" fillId="0" borderId="0" applyFill="0" applyBorder="0" applyProtection="0">
      <alignment horizontal="left" vertical="top" wrapText="1"/>
    </xf>
    <xf numFmtId="0" fontId="43" fillId="0" borderId="14" applyNumberFormat="0" applyFill="0" applyAlignment="0" applyProtection="0"/>
    <xf numFmtId="172" fontId="43" fillId="0" borderId="14" applyFill="0" applyProtection="0">
      <alignment horizontal="left" vertical="top" wrapText="1"/>
    </xf>
    <xf numFmtId="173" fontId="4" fillId="0" borderId="0" applyFont="0" applyFill="0" applyBorder="0" applyAlignment="0" applyProtection="0"/>
    <xf numFmtId="174" fontId="4" fillId="0" borderId="0" applyFill="0" applyBorder="0" applyProtection="0">
      <alignment horizontal="left" vertical="top" wrapText="1"/>
    </xf>
    <xf numFmtId="173" fontId="4" fillId="0" borderId="0" applyFont="0" applyFill="0" applyBorder="0" applyAlignment="0" applyProtection="0"/>
    <xf numFmtId="174" fontId="4" fillId="0" borderId="0" applyFill="0" applyBorder="0" applyProtection="0">
      <alignment horizontal="left" vertical="top" wrapText="1"/>
    </xf>
    <xf numFmtId="173" fontId="4" fillId="0" borderId="0" applyFont="0" applyFill="0" applyBorder="0" applyAlignment="0" applyProtection="0"/>
    <xf numFmtId="174" fontId="4" fillId="0" borderId="0" applyFill="0" applyBorder="0" applyProtection="0">
      <alignment horizontal="left" vertical="top" wrapText="1"/>
    </xf>
    <xf numFmtId="173" fontId="5"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4" fontId="4" fillId="0" borderId="0" applyFill="0" applyBorder="0" applyProtection="0">
      <alignment horizontal="left" vertical="top" wrapText="1"/>
    </xf>
    <xf numFmtId="174" fontId="4" fillId="0" borderId="0" applyFill="0" applyBorder="0" applyProtection="0">
      <alignment horizontal="left" vertical="top" wrapText="1"/>
    </xf>
    <xf numFmtId="173" fontId="4" fillId="0" borderId="0" applyFont="0" applyFill="0" applyBorder="0" applyAlignment="0" applyProtection="0"/>
    <xf numFmtId="174" fontId="4" fillId="0" borderId="0" applyFill="0" applyBorder="0" applyProtection="0">
      <alignment horizontal="left" vertical="top" wrapText="1"/>
    </xf>
    <xf numFmtId="174" fontId="4" fillId="0" borderId="0" applyFill="0" applyBorder="0" applyProtection="0">
      <alignment horizontal="left" vertical="top" wrapText="1"/>
    </xf>
    <xf numFmtId="173" fontId="4" fillId="0" borderId="0" applyFont="0" applyFill="0" applyBorder="0" applyAlignment="0" applyProtection="0"/>
    <xf numFmtId="172" fontId="33" fillId="22" borderId="6" applyProtection="0">
      <alignment horizontal="left" vertical="top" wrapText="1"/>
    </xf>
    <xf numFmtId="172" fontId="43" fillId="0" borderId="14" applyFill="0" applyProtection="0">
      <alignment horizontal="left" vertical="top" wrapText="1"/>
    </xf>
    <xf numFmtId="172" fontId="16" fillId="0" borderId="0" applyFill="0" applyBorder="0" applyProtection="0">
      <alignment horizontal="left" vertical="top" wrapText="1"/>
    </xf>
    <xf numFmtId="0" fontId="4" fillId="0" borderId="0">
      <alignment vertical="top"/>
    </xf>
    <xf numFmtId="0" fontId="3" fillId="0" borderId="0"/>
    <xf numFmtId="0" fontId="10" fillId="0" borderId="0"/>
    <xf numFmtId="0" fontId="5" fillId="0" borderId="0"/>
    <xf numFmtId="176" fontId="40" fillId="0" borderId="0" applyFill="0" applyBorder="0" applyAlignment="0" applyProtection="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3" fillId="0" borderId="0"/>
    <xf numFmtId="0" fontId="23" fillId="0" borderId="0"/>
    <xf numFmtId="0" fontId="23" fillId="0" borderId="0"/>
    <xf numFmtId="0" fontId="23" fillId="0" borderId="0"/>
    <xf numFmtId="0" fontId="44" fillId="19" borderId="0" applyAlignment="0"/>
    <xf numFmtId="177" fontId="40" fillId="0" borderId="0" applyFill="0" applyBorder="0" applyAlignment="0" applyProtection="0"/>
    <xf numFmtId="177" fontId="40" fillId="0" borderId="0" applyFill="0" applyBorder="0" applyAlignment="0" applyProtection="0"/>
    <xf numFmtId="177" fontId="40" fillId="0" borderId="0" applyFill="0" applyBorder="0" applyAlignment="0" applyProtection="0"/>
    <xf numFmtId="178" fontId="4" fillId="0" borderId="0" applyFont="0" applyFill="0" applyBorder="0" applyAlignment="0" applyProtection="0"/>
    <xf numFmtId="179" fontId="45" fillId="0" borderId="0" applyFill="0" applyBorder="0" applyAlignment="0" applyProtection="0"/>
    <xf numFmtId="172" fontId="46" fillId="0" borderId="0" applyFill="0">
      <alignment horizontal="left" vertical="top" wrapText="1"/>
    </xf>
    <xf numFmtId="172" fontId="46" fillId="0" borderId="0" applyFill="0">
      <alignment horizontal="left" vertical="top" wrapText="1"/>
    </xf>
    <xf numFmtId="172" fontId="10" fillId="17" borderId="0" applyBorder="0" applyProtection="0">
      <alignment horizontal="left" vertical="top" wrapText="1"/>
    </xf>
    <xf numFmtId="172" fontId="10" fillId="17" borderId="0" applyBorder="0" applyProtection="0">
      <alignment horizontal="left" vertical="top" wrapText="1"/>
    </xf>
    <xf numFmtId="172" fontId="10" fillId="18" borderId="0" applyBorder="0" applyProtection="0">
      <alignment horizontal="left" vertical="top" wrapText="1"/>
    </xf>
    <xf numFmtId="172" fontId="10" fillId="18" borderId="0" applyBorder="0" applyProtection="0">
      <alignment horizontal="left" vertical="top" wrapText="1"/>
    </xf>
    <xf numFmtId="172" fontId="10" fillId="19" borderId="0" applyBorder="0" applyProtection="0">
      <alignment horizontal="left" vertical="top" wrapText="1"/>
    </xf>
    <xf numFmtId="172" fontId="10" fillId="19" borderId="0" applyBorder="0" applyProtection="0">
      <alignment horizontal="left" vertical="top" wrapText="1"/>
    </xf>
    <xf numFmtId="172" fontId="10" fillId="20" borderId="0" applyBorder="0" applyProtection="0">
      <alignment horizontal="left" vertical="top" wrapText="1"/>
    </xf>
    <xf numFmtId="172" fontId="10" fillId="20" borderId="0" applyBorder="0" applyProtection="0">
      <alignment horizontal="left" vertical="top" wrapText="1"/>
    </xf>
    <xf numFmtId="172" fontId="10" fillId="21" borderId="0" applyBorder="0" applyProtection="0">
      <alignment horizontal="left" vertical="top" wrapText="1"/>
    </xf>
    <xf numFmtId="172" fontId="10" fillId="21" borderId="0" applyBorder="0" applyProtection="0">
      <alignment horizontal="left" vertical="top" wrapText="1"/>
    </xf>
    <xf numFmtId="172" fontId="10" fillId="22" borderId="0" applyBorder="0" applyProtection="0">
      <alignment horizontal="left" vertical="top" wrapText="1"/>
    </xf>
    <xf numFmtId="172" fontId="10" fillId="22" borderId="0" applyBorder="0" applyProtection="0">
      <alignment horizontal="left" vertical="top" wrapText="1"/>
    </xf>
    <xf numFmtId="172" fontId="10" fillId="17" borderId="0" applyBorder="0" applyProtection="0">
      <alignment horizontal="left" vertical="top" wrapText="1"/>
    </xf>
    <xf numFmtId="172" fontId="10" fillId="18" borderId="0" applyBorder="0" applyProtection="0">
      <alignment horizontal="left" vertical="top" wrapText="1"/>
    </xf>
    <xf numFmtId="172" fontId="10" fillId="19" borderId="0" applyBorder="0" applyProtection="0">
      <alignment horizontal="left" vertical="top" wrapText="1"/>
    </xf>
    <xf numFmtId="172" fontId="10" fillId="20" borderId="0" applyBorder="0" applyProtection="0">
      <alignment horizontal="left" vertical="top" wrapText="1"/>
    </xf>
    <xf numFmtId="172" fontId="10" fillId="21" borderId="0" applyBorder="0" applyProtection="0">
      <alignment horizontal="left" vertical="top" wrapText="1"/>
    </xf>
    <xf numFmtId="172" fontId="10" fillId="22" borderId="0" applyBorder="0" applyProtection="0">
      <alignment horizontal="left" vertical="top" wrapText="1"/>
    </xf>
    <xf numFmtId="172" fontId="10" fillId="23" borderId="0" applyBorder="0" applyProtection="0">
      <alignment horizontal="left" vertical="top" wrapText="1"/>
    </xf>
    <xf numFmtId="172" fontId="10" fillId="23" borderId="0" applyBorder="0" applyProtection="0">
      <alignment horizontal="left" vertical="top" wrapText="1"/>
    </xf>
    <xf numFmtId="172" fontId="10" fillId="24" borderId="0" applyBorder="0" applyProtection="0">
      <alignment horizontal="left" vertical="top" wrapText="1"/>
    </xf>
    <xf numFmtId="172" fontId="10" fillId="24" borderId="0" applyBorder="0" applyProtection="0">
      <alignment horizontal="left" vertical="top" wrapText="1"/>
    </xf>
    <xf numFmtId="172" fontId="10" fillId="25" borderId="0" applyBorder="0" applyProtection="0">
      <alignment horizontal="left" vertical="top" wrapText="1"/>
    </xf>
    <xf numFmtId="172" fontId="10" fillId="25" borderId="0" applyBorder="0" applyProtection="0">
      <alignment horizontal="left" vertical="top" wrapText="1"/>
    </xf>
    <xf numFmtId="172" fontId="10" fillId="20" borderId="0" applyBorder="0" applyProtection="0">
      <alignment horizontal="left" vertical="top" wrapText="1"/>
    </xf>
    <xf numFmtId="172" fontId="10" fillId="20" borderId="0" applyBorder="0" applyProtection="0">
      <alignment horizontal="left" vertical="top" wrapText="1"/>
    </xf>
    <xf numFmtId="172" fontId="10" fillId="23" borderId="0" applyBorder="0" applyProtection="0">
      <alignment horizontal="left" vertical="top" wrapText="1"/>
    </xf>
    <xf numFmtId="172" fontId="10" fillId="23" borderId="0" applyBorder="0" applyProtection="0">
      <alignment horizontal="left" vertical="top" wrapText="1"/>
    </xf>
    <xf numFmtId="172" fontId="10" fillId="26" borderId="0" applyBorder="0" applyProtection="0">
      <alignment horizontal="left" vertical="top" wrapText="1"/>
    </xf>
    <xf numFmtId="172" fontId="10" fillId="26" borderId="0" applyBorder="0" applyProtection="0">
      <alignment horizontal="left" vertical="top" wrapText="1"/>
    </xf>
    <xf numFmtId="172" fontId="10" fillId="23" borderId="0" applyBorder="0" applyProtection="0">
      <alignment horizontal="left" vertical="top" wrapText="1"/>
    </xf>
    <xf numFmtId="172" fontId="10" fillId="24" borderId="0" applyBorder="0" applyProtection="0">
      <alignment horizontal="left" vertical="top" wrapText="1"/>
    </xf>
    <xf numFmtId="172" fontId="10" fillId="25" borderId="0" applyBorder="0" applyProtection="0">
      <alignment horizontal="left" vertical="top" wrapText="1"/>
    </xf>
    <xf numFmtId="172" fontId="10" fillId="20" borderId="0" applyBorder="0" applyProtection="0">
      <alignment horizontal="left" vertical="top" wrapText="1"/>
    </xf>
    <xf numFmtId="172" fontId="10" fillId="23" borderId="0" applyBorder="0" applyProtection="0">
      <alignment horizontal="left" vertical="top" wrapText="1"/>
    </xf>
    <xf numFmtId="172" fontId="10" fillId="26" borderId="0" applyBorder="0" applyProtection="0">
      <alignment horizontal="left" vertical="top" wrapText="1"/>
    </xf>
    <xf numFmtId="172" fontId="12" fillId="27" borderId="0" applyBorder="0" applyProtection="0">
      <alignment horizontal="left" vertical="top" wrapText="1"/>
    </xf>
    <xf numFmtId="172" fontId="12" fillId="24" borderId="0" applyBorder="0" applyProtection="0">
      <alignment horizontal="left" vertical="top" wrapText="1"/>
    </xf>
    <xf numFmtId="172" fontId="12" fillId="25" borderId="0" applyBorder="0" applyProtection="0">
      <alignment horizontal="left" vertical="top" wrapText="1"/>
    </xf>
    <xf numFmtId="172" fontId="12" fillId="28" borderId="0" applyBorder="0" applyProtection="0">
      <alignment horizontal="left" vertical="top" wrapText="1"/>
    </xf>
    <xf numFmtId="172" fontId="12" fillId="29" borderId="0" applyBorder="0" applyProtection="0">
      <alignment horizontal="left" vertical="top" wrapText="1"/>
    </xf>
    <xf numFmtId="172" fontId="12" fillId="30" borderId="0" applyBorder="0" applyProtection="0">
      <alignment horizontal="left" vertical="top" wrapText="1"/>
    </xf>
    <xf numFmtId="174" fontId="4" fillId="0" borderId="0" applyFill="0" applyBorder="0" applyProtection="0">
      <alignment horizontal="left" vertical="top" wrapText="1"/>
    </xf>
    <xf numFmtId="173" fontId="4" fillId="0" borderId="0" applyFont="0" applyFill="0" applyBorder="0" applyAlignment="0" applyProtection="0"/>
    <xf numFmtId="174" fontId="4" fillId="0" borderId="0" applyFill="0" applyBorder="0" applyProtection="0">
      <alignment horizontal="left" vertical="top" wrapText="1"/>
    </xf>
    <xf numFmtId="173" fontId="4" fillId="0" borderId="0" applyFont="0" applyFill="0" applyBorder="0" applyAlignment="0" applyProtection="0"/>
    <xf numFmtId="172" fontId="13" fillId="19" borderId="0" applyBorder="0" applyProtection="0">
      <alignment horizontal="left" vertical="top" wrapText="1"/>
    </xf>
    <xf numFmtId="172" fontId="14" fillId="39" borderId="5" applyProtection="0">
      <alignment horizontal="left" vertical="top" wrapText="1"/>
    </xf>
    <xf numFmtId="172" fontId="15" fillId="0" borderId="0" applyFill="0" applyBorder="0" applyProtection="0">
      <alignment horizontal="left" vertical="top" wrapText="1"/>
    </xf>
    <xf numFmtId="0" fontId="4" fillId="0" borderId="0"/>
    <xf numFmtId="0" fontId="36" fillId="0" borderId="0"/>
    <xf numFmtId="0" fontId="46" fillId="0" borderId="0"/>
    <xf numFmtId="0" fontId="4" fillId="0" borderId="0"/>
    <xf numFmtId="0" fontId="4" fillId="0" borderId="0"/>
    <xf numFmtId="0" fontId="4" fillId="0" borderId="0"/>
    <xf numFmtId="172" fontId="4" fillId="0" borderId="0" applyFill="0">
      <alignment horizontal="left" vertical="top" wrapText="1"/>
    </xf>
    <xf numFmtId="0" fontId="4" fillId="0" borderId="0"/>
    <xf numFmtId="172" fontId="4" fillId="0" borderId="0" applyFill="0">
      <alignment horizontal="left" vertical="top" wrapText="1"/>
    </xf>
    <xf numFmtId="0" fontId="4" fillId="0" borderId="0"/>
    <xf numFmtId="172" fontId="4" fillId="0" borderId="0" applyFill="0">
      <alignment horizontal="left" vertical="top" wrapText="1"/>
    </xf>
    <xf numFmtId="0" fontId="4" fillId="0" borderId="0"/>
    <xf numFmtId="172" fontId="4" fillId="0" borderId="0" applyFill="0">
      <alignment horizontal="left" vertical="top" wrapText="1"/>
    </xf>
    <xf numFmtId="0" fontId="4" fillId="0" borderId="0"/>
    <xf numFmtId="172" fontId="4" fillId="0" borderId="0" applyFill="0">
      <alignment horizontal="left" vertical="top" wrapText="1"/>
    </xf>
    <xf numFmtId="0" fontId="4" fillId="0" borderId="0"/>
    <xf numFmtId="172" fontId="4" fillId="0" borderId="0" applyFill="0">
      <alignment horizontal="left" vertical="top" wrapText="1"/>
    </xf>
    <xf numFmtId="0" fontId="4" fillId="0" borderId="0"/>
    <xf numFmtId="0" fontId="4" fillId="0" borderId="0"/>
    <xf numFmtId="172" fontId="4" fillId="45" borderId="13" applyProtection="0">
      <alignment horizontal="left" vertical="top" wrapText="1"/>
    </xf>
    <xf numFmtId="0" fontId="4" fillId="44" borderId="13" applyNumberFormat="0" applyFont="0" applyAlignment="0" applyProtection="0"/>
    <xf numFmtId="9" fontId="4" fillId="0" borderId="0" applyFill="0" applyBorder="0" applyProtection="0">
      <alignment horizontal="left" vertical="top" wrapText="1"/>
    </xf>
    <xf numFmtId="9" fontId="4" fillId="0" borderId="0" applyFont="0" applyFill="0" applyBorder="0" applyAlignment="0" applyProtection="0"/>
    <xf numFmtId="9" fontId="4" fillId="0" borderId="0" applyFill="0" applyBorder="0" applyProtection="0">
      <alignment horizontal="left" vertical="top" wrapText="1"/>
    </xf>
    <xf numFmtId="9" fontId="4" fillId="0" borderId="0" applyFont="0" applyFill="0" applyBorder="0" applyAlignment="0" applyProtection="0"/>
    <xf numFmtId="9" fontId="4" fillId="0" borderId="0" applyFill="0" applyBorder="0" applyProtection="0">
      <alignment horizontal="left" vertical="top" wrapText="1"/>
    </xf>
    <xf numFmtId="9" fontId="4" fillId="0" borderId="0" applyFont="0" applyFill="0" applyBorder="0" applyAlignment="0" applyProtection="0"/>
    <xf numFmtId="9" fontId="4" fillId="0" borderId="0" applyFill="0" applyBorder="0" applyProtection="0">
      <alignment horizontal="left" vertical="top" wrapText="1"/>
    </xf>
    <xf numFmtId="9" fontId="4" fillId="0" borderId="0" applyFont="0" applyFill="0" applyBorder="0" applyAlignment="0" applyProtection="0"/>
    <xf numFmtId="172" fontId="4" fillId="45" borderId="13" applyProtection="0">
      <alignment horizontal="left" vertical="top" wrapText="1"/>
    </xf>
    <xf numFmtId="0" fontId="4" fillId="44" borderId="13" applyNumberFormat="0" applyFont="0" applyAlignment="0" applyProtection="0"/>
    <xf numFmtId="172" fontId="16" fillId="0" borderId="0" applyFill="0" applyBorder="0" applyProtection="0">
      <alignment horizontal="left" vertical="top" wrapText="1"/>
    </xf>
    <xf numFmtId="9" fontId="4" fillId="0" borderId="0" applyFill="0" applyBorder="0" applyProtection="0">
      <alignment horizontal="left" vertical="top" wrapText="1"/>
    </xf>
    <xf numFmtId="9" fontId="4" fillId="0" borderId="0" applyFont="0" applyFill="0" applyBorder="0" applyAlignment="0" applyProtection="0"/>
    <xf numFmtId="180" fontId="5" fillId="0" borderId="0" applyFont="0" applyFill="0" applyBorder="0" applyAlignment="0" applyProtection="0"/>
    <xf numFmtId="165" fontId="4" fillId="0" borderId="0" applyFont="0" applyFill="0" applyBorder="0" applyAlignment="0" applyProtection="0"/>
    <xf numFmtId="166" fontId="46" fillId="0" borderId="0" applyFont="0" applyFill="0" applyBorder="0" applyAlignment="0" applyProtection="0"/>
    <xf numFmtId="174" fontId="4" fillId="0" borderId="0" applyFill="0" applyBorder="0" applyProtection="0">
      <alignment horizontal="left" vertical="top" wrapText="1"/>
    </xf>
    <xf numFmtId="174" fontId="4" fillId="0" borderId="0" applyFill="0" applyBorder="0" applyProtection="0">
      <alignment horizontal="left" vertical="top" wrapText="1"/>
    </xf>
    <xf numFmtId="174" fontId="4" fillId="0" borderId="0" applyFill="0" applyBorder="0" applyProtection="0">
      <alignment horizontal="left" vertical="top" wrapText="1"/>
    </xf>
    <xf numFmtId="173" fontId="4" fillId="0" borderId="0" applyFont="0" applyFill="0" applyBorder="0" applyAlignment="0" applyProtection="0"/>
    <xf numFmtId="174" fontId="4" fillId="0" borderId="0" applyFill="0" applyBorder="0" applyProtection="0">
      <alignment horizontal="left" vertical="top" wrapText="1"/>
    </xf>
    <xf numFmtId="173" fontId="4" fillId="0" borderId="0" applyFont="0" applyFill="0" applyBorder="0" applyAlignment="0" applyProtection="0"/>
    <xf numFmtId="174" fontId="4" fillId="0" borderId="0" applyFill="0" applyBorder="0" applyProtection="0">
      <alignment horizontal="left" vertical="top" wrapText="1"/>
    </xf>
    <xf numFmtId="173" fontId="4" fillId="0" borderId="0" applyFont="0" applyFill="0" applyBorder="0" applyAlignment="0" applyProtection="0"/>
    <xf numFmtId="174" fontId="4" fillId="0" borderId="0" applyFill="0" applyBorder="0" applyProtection="0">
      <alignment horizontal="left" vertical="top" wrapText="1"/>
    </xf>
    <xf numFmtId="173" fontId="4" fillId="0" borderId="0" applyFont="0" applyFill="0" applyBorder="0" applyAlignment="0" applyProtection="0"/>
    <xf numFmtId="174" fontId="4" fillId="0" borderId="0" applyFill="0" applyBorder="0" applyProtection="0">
      <alignment horizontal="left" vertical="top" wrapText="1"/>
    </xf>
    <xf numFmtId="173" fontId="4" fillId="0" borderId="0" applyFont="0" applyFill="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181" fontId="39" fillId="2" borderId="0" applyNumberFormat="0" applyBorder="0" applyAlignment="0" applyProtection="0"/>
    <xf numFmtId="181" fontId="39" fillId="3" borderId="0" applyNumberFormat="0" applyBorder="0" applyAlignment="0" applyProtection="0"/>
    <xf numFmtId="181" fontId="39" fillId="4" borderId="0" applyNumberFormat="0" applyBorder="0" applyAlignment="0" applyProtection="0"/>
    <xf numFmtId="181" fontId="39" fillId="5" borderId="0" applyNumberFormat="0" applyBorder="0" applyAlignment="0" applyProtection="0"/>
    <xf numFmtId="181" fontId="39" fillId="6" borderId="0" applyNumberFormat="0" applyBorder="0" applyAlignment="0" applyProtection="0"/>
    <xf numFmtId="181" fontId="39" fillId="7"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181" fontId="39" fillId="8" borderId="0" applyNumberFormat="0" applyBorder="0" applyAlignment="0" applyProtection="0"/>
    <xf numFmtId="181" fontId="39" fillId="9" borderId="0" applyNumberFormat="0" applyBorder="0" applyAlignment="0" applyProtection="0"/>
    <xf numFmtId="181" fontId="39" fillId="10" borderId="0" applyNumberFormat="0" applyBorder="0" applyAlignment="0" applyProtection="0"/>
    <xf numFmtId="181" fontId="39" fillId="5" borderId="0" applyNumberFormat="0" applyBorder="0" applyAlignment="0" applyProtection="0"/>
    <xf numFmtId="181" fontId="39" fillId="8" borderId="0" applyNumberFormat="0" applyBorder="0" applyAlignment="0" applyProtection="0"/>
    <xf numFmtId="181" fontId="39" fillId="1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181" fontId="47" fillId="12" borderId="0" applyNumberFormat="0" applyBorder="0" applyAlignment="0" applyProtection="0"/>
    <xf numFmtId="181" fontId="47" fillId="9" borderId="0" applyNumberFormat="0" applyBorder="0" applyAlignment="0" applyProtection="0"/>
    <xf numFmtId="181" fontId="47" fillId="10" borderId="0" applyNumberFormat="0" applyBorder="0" applyAlignment="0" applyProtection="0"/>
    <xf numFmtId="181" fontId="47" fillId="13" borderId="0" applyNumberFormat="0" applyBorder="0" applyAlignment="0" applyProtection="0"/>
    <xf numFmtId="181" fontId="47" fillId="14" borderId="0" applyNumberFormat="0" applyBorder="0" applyAlignment="0" applyProtection="0"/>
    <xf numFmtId="181" fontId="47" fillId="15" borderId="0" applyNumberFormat="0" applyBorder="0" applyAlignment="0" applyProtection="0"/>
    <xf numFmtId="173" fontId="4" fillId="0" borderId="0" applyFont="0" applyFill="0" applyBorder="0" applyAlignment="0" applyProtection="0"/>
    <xf numFmtId="178" fontId="4" fillId="0" borderId="0" applyFont="0" applyFill="0" applyBorder="0" applyAlignment="0" applyProtection="0"/>
    <xf numFmtId="38" fontId="21" fillId="0" borderId="0" applyFont="0" applyFill="0" applyBorder="0" applyAlignment="0" applyProtection="0"/>
    <xf numFmtId="40" fontId="48" fillId="0" borderId="0" applyFill="0" applyBorder="0" applyProtection="0">
      <alignment vertical="center"/>
    </xf>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181" fontId="49" fillId="0" borderId="0" applyNumberFormat="0" applyFont="0" applyBorder="0" applyAlignment="0">
      <alignment horizontal="centerContinuous"/>
    </xf>
    <xf numFmtId="181" fontId="50" fillId="4" borderId="0" applyNumberFormat="0" applyBorder="0" applyAlignment="0" applyProtection="0"/>
    <xf numFmtId="0" fontId="51" fillId="0" borderId="0" applyNumberFormat="0" applyFill="0" applyBorder="0" applyAlignment="0" applyProtection="0">
      <alignment vertical="top"/>
      <protection locked="0"/>
    </xf>
    <xf numFmtId="0" fontId="14" fillId="46" borderId="5" applyNumberFormat="0" applyAlignment="0" applyProtection="0"/>
    <xf numFmtId="0" fontId="14" fillId="46" borderId="5" applyNumberFormat="0" applyAlignment="0" applyProtection="0"/>
    <xf numFmtId="0" fontId="14" fillId="46" borderId="5" applyNumberFormat="0" applyAlignment="0" applyProtection="0"/>
    <xf numFmtId="0" fontId="14" fillId="46" borderId="5" applyNumberFormat="0" applyAlignment="0" applyProtection="0"/>
    <xf numFmtId="0" fontId="14" fillId="46" borderId="5" applyNumberFormat="0" applyAlignment="0" applyProtection="0"/>
    <xf numFmtId="0" fontId="14" fillId="46" borderId="5" applyNumberFormat="0" applyAlignment="0" applyProtection="0"/>
    <xf numFmtId="0" fontId="14" fillId="46" borderId="5" applyNumberFormat="0" applyAlignment="0" applyProtection="0"/>
    <xf numFmtId="0" fontId="14" fillId="46" borderId="5" applyNumberFormat="0" applyAlignment="0" applyProtection="0"/>
    <xf numFmtId="0" fontId="14" fillId="46" borderId="5" applyNumberFormat="0" applyAlignment="0" applyProtection="0"/>
    <xf numFmtId="0" fontId="14" fillId="46" borderId="5" applyNumberFormat="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17"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181"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1"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167"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11" fillId="0" borderId="0">
      <alignment vertical="center"/>
    </xf>
    <xf numFmtId="0" fontId="4" fillId="0" borderId="0"/>
    <xf numFmtId="0" fontId="4" fillId="0" borderId="0"/>
    <xf numFmtId="0" fontId="4" fillId="0" borderId="0"/>
    <xf numFmtId="0" fontId="4" fillId="0" borderId="0"/>
    <xf numFmtId="167"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4" fillId="0" borderId="0" applyNumberFormat="0" applyFill="0" applyBorder="0" applyAlignment="0" applyProtection="0"/>
    <xf numFmtId="182" fontId="61" fillId="0" borderId="0"/>
    <xf numFmtId="0" fontId="56" fillId="0" borderId="0"/>
    <xf numFmtId="0" fontId="2" fillId="0" borderId="0"/>
    <xf numFmtId="0" fontId="5" fillId="0" borderId="0"/>
    <xf numFmtId="0" fontId="62" fillId="0" borderId="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4" fillId="44" borderId="13" applyNumberFormat="0" applyFont="0" applyAlignment="0" applyProtection="0"/>
    <xf numFmtId="0" fontId="4" fillId="44" borderId="13" applyNumberFormat="0" applyFont="0" applyAlignment="0" applyProtection="0"/>
    <xf numFmtId="0" fontId="4" fillId="44" borderId="13" applyNumberFormat="0" applyFont="0" applyAlignment="0" applyProtection="0"/>
    <xf numFmtId="0" fontId="4" fillId="44" borderId="13" applyNumberFormat="0" applyFont="0" applyAlignment="0" applyProtection="0"/>
    <xf numFmtId="0" fontId="4" fillId="44" borderId="13" applyNumberFormat="0" applyFont="0" applyAlignment="0" applyProtection="0"/>
    <xf numFmtId="0" fontId="4" fillId="44" borderId="13" applyNumberFormat="0" applyFont="0" applyAlignment="0" applyProtection="0"/>
    <xf numFmtId="0" fontId="4" fillId="44" borderId="13" applyNumberFormat="0" applyFont="0" applyAlignment="0" applyProtection="0"/>
    <xf numFmtId="0" fontId="4" fillId="44" borderId="13" applyNumberFormat="0" applyFon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1" fontId="63" fillId="16" borderId="5"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26" fillId="40" borderId="7" applyNumberFormat="0" applyAlignment="0" applyProtection="0"/>
    <xf numFmtId="0" fontId="26" fillId="40" borderId="7" applyNumberFormat="0" applyAlignment="0" applyProtection="0"/>
    <xf numFmtId="0" fontId="26" fillId="40" borderId="7" applyNumberFormat="0" applyAlignment="0" applyProtection="0"/>
    <xf numFmtId="0" fontId="26" fillId="40" borderId="7" applyNumberFormat="0" applyAlignment="0" applyProtection="0"/>
    <xf numFmtId="0" fontId="26" fillId="40" borderId="7" applyNumberFormat="0" applyAlignment="0" applyProtection="0"/>
    <xf numFmtId="0" fontId="26" fillId="40" borderId="7" applyNumberFormat="0" applyAlignment="0" applyProtection="0"/>
    <xf numFmtId="0" fontId="26" fillId="40" borderId="7" applyNumberFormat="0" applyAlignment="0" applyProtection="0"/>
    <xf numFmtId="0" fontId="26" fillId="40" borderId="7" applyNumberFormat="0" applyAlignment="0" applyProtection="0"/>
    <xf numFmtId="0" fontId="26" fillId="40" borderId="7" applyNumberFormat="0" applyAlignment="0" applyProtection="0"/>
    <xf numFmtId="0" fontId="26" fillId="40" borderId="7" applyNumberFormat="0" applyAlignment="0" applyProtection="0"/>
    <xf numFmtId="0" fontId="26" fillId="40" borderId="7" applyNumberFormat="0" applyAlignment="0" applyProtection="0"/>
    <xf numFmtId="0" fontId="64" fillId="46" borderId="6" applyNumberFormat="0" applyAlignment="0" applyProtection="0"/>
    <xf numFmtId="0" fontId="64" fillId="46" borderId="6" applyNumberFormat="0" applyAlignment="0" applyProtection="0"/>
    <xf numFmtId="0" fontId="64" fillId="46" borderId="6" applyNumberFormat="0" applyAlignment="0" applyProtection="0"/>
    <xf numFmtId="0" fontId="64" fillId="46" borderId="6" applyNumberFormat="0" applyAlignment="0" applyProtection="0"/>
    <xf numFmtId="0" fontId="64" fillId="46" borderId="6" applyNumberFormat="0" applyAlignment="0" applyProtection="0"/>
    <xf numFmtId="0" fontId="64" fillId="46" borderId="6" applyNumberFormat="0" applyAlignment="0" applyProtection="0"/>
    <xf numFmtId="0" fontId="64" fillId="46" borderId="6" applyNumberFormat="0" applyAlignment="0" applyProtection="0"/>
    <xf numFmtId="0" fontId="64" fillId="46" borderId="6" applyNumberFormat="0" applyAlignment="0" applyProtection="0"/>
    <xf numFmtId="0" fontId="64" fillId="46" borderId="6" applyNumberFormat="0" applyAlignment="0" applyProtection="0"/>
    <xf numFmtId="0" fontId="64" fillId="46" borderId="6" applyNumberFormat="0" applyAlignment="0" applyProtection="0"/>
    <xf numFmtId="0" fontId="64" fillId="46" borderId="6" applyNumberFormat="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181" fontId="21" fillId="0" borderId="0"/>
    <xf numFmtId="181" fontId="65" fillId="0" borderId="0" applyNumberForma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65" fontId="57"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73" fontId="2" fillId="0" borderId="0" applyFont="0" applyFill="0" applyBorder="0" applyAlignment="0" applyProtection="0"/>
    <xf numFmtId="166" fontId="5"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3" fillId="42" borderId="6" applyNumberFormat="0" applyAlignment="0" applyProtection="0"/>
    <xf numFmtId="0" fontId="33" fillId="42" borderId="6" applyNumberFormat="0" applyAlignment="0" applyProtection="0"/>
    <xf numFmtId="0" fontId="33" fillId="42" borderId="6" applyNumberFormat="0" applyAlignment="0" applyProtection="0"/>
    <xf numFmtId="0" fontId="33" fillId="42" borderId="6" applyNumberFormat="0" applyAlignment="0" applyProtection="0"/>
    <xf numFmtId="0" fontId="33" fillId="42" borderId="6" applyNumberFormat="0" applyAlignment="0" applyProtection="0"/>
    <xf numFmtId="0" fontId="33" fillId="42" borderId="6" applyNumberFormat="0" applyAlignment="0" applyProtection="0"/>
    <xf numFmtId="0" fontId="33" fillId="42" borderId="6" applyNumberFormat="0" applyAlignment="0" applyProtection="0"/>
    <xf numFmtId="0" fontId="33" fillId="42" borderId="6" applyNumberFormat="0" applyAlignment="0" applyProtection="0"/>
    <xf numFmtId="0" fontId="33" fillId="42" borderId="6" applyNumberFormat="0" applyAlignment="0" applyProtection="0"/>
    <xf numFmtId="0" fontId="33" fillId="42" borderId="6" applyNumberFormat="0" applyAlignment="0" applyProtection="0"/>
    <xf numFmtId="0" fontId="33" fillId="42" borderId="6" applyNumberFormat="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183" fontId="21" fillId="0" borderId="0" applyFont="0" applyFill="0" applyBorder="0" applyAlignment="0" applyProtection="0"/>
    <xf numFmtId="184" fontId="21" fillId="0" borderId="0" applyFont="0" applyFill="0" applyBorder="0" applyAlignment="0" applyProtection="0"/>
    <xf numFmtId="181" fontId="66" fillId="0" borderId="0" applyNumberFormat="0" applyFill="0" applyBorder="0" applyAlignment="0" applyProtection="0"/>
    <xf numFmtId="0" fontId="4" fillId="0" borderId="0">
      <alignment vertical="top"/>
    </xf>
    <xf numFmtId="0" fontId="4" fillId="0" borderId="0" applyNumberFormat="0" applyFill="0" applyBorder="0" applyProtection="0">
      <alignment vertical="top"/>
    </xf>
    <xf numFmtId="0" fontId="4" fillId="0" borderId="0">
      <alignment vertical="top"/>
    </xf>
    <xf numFmtId="0" fontId="4" fillId="0" borderId="0" applyNumberFormat="0" applyFill="0" applyBorder="0" applyProtection="0">
      <alignment vertical="top"/>
    </xf>
    <xf numFmtId="49" fontId="71" fillId="0" borderId="1">
      <alignment horizontal="left" vertical="top" wrapText="1"/>
    </xf>
    <xf numFmtId="4" fontId="73" fillId="0" borderId="0">
      <alignment vertical="top"/>
    </xf>
    <xf numFmtId="0" fontId="74"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3" fontId="70" fillId="0" borderId="0"/>
    <xf numFmtId="0" fontId="4" fillId="0" borderId="0" applyFont="0" applyFill="0" applyBorder="0" applyAlignment="0" applyProtection="0"/>
    <xf numFmtId="0" fontId="4" fillId="0" borderId="0" applyFont="0" applyFill="0" applyBorder="0" applyAlignment="0" applyProtection="0"/>
    <xf numFmtId="0" fontId="5" fillId="0" borderId="0"/>
    <xf numFmtId="0" fontId="4" fillId="0" borderId="0" applyNumberFormat="0" applyFill="0" applyBorder="0" applyProtection="0">
      <alignment vertical="top"/>
    </xf>
    <xf numFmtId="0" fontId="1" fillId="0" borderId="0">
      <alignment vertical="top"/>
    </xf>
    <xf numFmtId="0" fontId="1" fillId="0" borderId="0"/>
    <xf numFmtId="0" fontId="4" fillId="0" borderId="0"/>
    <xf numFmtId="0" fontId="4" fillId="0" borderId="0"/>
    <xf numFmtId="0" fontId="4" fillId="0" borderId="0"/>
    <xf numFmtId="0" fontId="23" fillId="0" borderId="0"/>
    <xf numFmtId="165"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78" fontId="5" fillId="0" borderId="0" applyFont="0" applyFill="0" applyBorder="0" applyAlignment="0" applyProtection="0"/>
    <xf numFmtId="44" fontId="84" fillId="0" borderId="0" applyFont="0" applyFill="0" applyBorder="0" applyAlignment="0" applyProtection="0"/>
    <xf numFmtId="0" fontId="90" fillId="0" borderId="0" applyNumberFormat="0" applyBorder="0" applyProtection="0"/>
  </cellStyleXfs>
  <cellXfs count="201">
    <xf numFmtId="0" fontId="0" fillId="0" borderId="0" xfId="0"/>
    <xf numFmtId="0" fontId="9" fillId="0" borderId="0" xfId="0" applyFont="1"/>
    <xf numFmtId="168" fontId="9" fillId="0" borderId="0" xfId="0" applyNumberFormat="1" applyFont="1"/>
    <xf numFmtId="0" fontId="8" fillId="0" borderId="0" xfId="0" applyFont="1"/>
    <xf numFmtId="0" fontId="68" fillId="0" borderId="0" xfId="0" applyFont="1" applyAlignment="1">
      <alignment horizontal="justify" vertical="top" wrapText="1"/>
    </xf>
    <xf numFmtId="0" fontId="68" fillId="0" borderId="0" xfId="0" applyFont="1" applyAlignment="1">
      <alignment horizontal="justify" vertical="top"/>
    </xf>
    <xf numFmtId="2" fontId="9" fillId="0" borderId="0" xfId="0" applyNumberFormat="1" applyFont="1"/>
    <xf numFmtId="0" fontId="67" fillId="0" borderId="0" xfId="0" applyFont="1"/>
    <xf numFmtId="167" fontId="9" fillId="0" borderId="0" xfId="0" applyNumberFormat="1" applyFont="1"/>
    <xf numFmtId="0" fontId="9" fillId="0" borderId="0" xfId="0" applyFont="1" applyAlignment="1">
      <alignment horizontal="right" vertical="top"/>
    </xf>
    <xf numFmtId="0" fontId="9" fillId="0" borderId="0" xfId="0" applyFont="1" applyAlignment="1">
      <alignment horizontal="center"/>
    </xf>
    <xf numFmtId="0" fontId="8" fillId="0" borderId="0" xfId="0" applyFont="1" applyAlignment="1">
      <alignment vertical="top"/>
    </xf>
    <xf numFmtId="0" fontId="68" fillId="0" borderId="0" xfId="0" applyFont="1" applyAlignment="1">
      <alignment horizontal="justify" wrapText="1"/>
    </xf>
    <xf numFmtId="0" fontId="69" fillId="0" borderId="0" xfId="0" applyFont="1" applyAlignment="1">
      <alignment horizontal="justify" wrapText="1"/>
    </xf>
    <xf numFmtId="0" fontId="68" fillId="0" borderId="0" xfId="0" applyFont="1" applyAlignment="1">
      <alignment horizontal="justify"/>
    </xf>
    <xf numFmtId="0" fontId="67" fillId="0" borderId="0" xfId="0" applyFont="1" applyAlignment="1">
      <alignment horizontal="right" vertical="top"/>
    </xf>
    <xf numFmtId="0" fontId="67" fillId="0" borderId="0" xfId="0" applyFont="1" applyAlignment="1">
      <alignment horizontal="center"/>
    </xf>
    <xf numFmtId="49" fontId="9" fillId="0" borderId="0" xfId="31" applyNumberFormat="1" applyFont="1" applyAlignment="1">
      <alignment horizontal="left" vertical="top" wrapText="1"/>
    </xf>
    <xf numFmtId="0" fontId="9" fillId="0" borderId="0" xfId="31" applyFont="1" applyAlignment="1">
      <alignment horizontal="center"/>
    </xf>
    <xf numFmtId="4" fontId="9" fillId="0" borderId="0" xfId="31" applyNumberFormat="1" applyFont="1"/>
    <xf numFmtId="0" fontId="9" fillId="0" borderId="0" xfId="0" applyFont="1" applyAlignment="1">
      <alignment vertical="top" wrapText="1"/>
    </xf>
    <xf numFmtId="168" fontId="9" fillId="0" borderId="0" xfId="31" applyNumberFormat="1" applyFont="1" applyProtection="1">
      <protection locked="0"/>
    </xf>
    <xf numFmtId="0" fontId="9" fillId="0" borderId="0" xfId="0" applyFont="1" applyAlignment="1">
      <alignment horizontal="left" vertical="top" wrapText="1"/>
    </xf>
    <xf numFmtId="0" fontId="9" fillId="0" borderId="0" xfId="0" applyFont="1" applyAlignment="1">
      <alignment horizontal="justify" vertical="top" wrapText="1"/>
    </xf>
    <xf numFmtId="0" fontId="7" fillId="0" borderId="0" xfId="0" applyFont="1" applyAlignment="1">
      <alignment horizontal="left"/>
    </xf>
    <xf numFmtId="4" fontId="67" fillId="0" borderId="0" xfId="0" applyNumberFormat="1" applyFont="1"/>
    <xf numFmtId="167" fontId="67" fillId="0" borderId="0" xfId="0" applyNumberFormat="1" applyFont="1"/>
    <xf numFmtId="4" fontId="67" fillId="0" borderId="0" xfId="0" applyNumberFormat="1" applyFont="1" applyAlignment="1">
      <alignment horizontal="center"/>
    </xf>
    <xf numFmtId="0" fontId="8" fillId="0" borderId="0" xfId="0" applyFont="1" applyAlignment="1">
      <alignment horizontal="right"/>
    </xf>
    <xf numFmtId="0" fontId="9" fillId="0" borderId="4" xfId="0" applyFont="1" applyBorder="1" applyAlignment="1">
      <alignment horizontal="center"/>
    </xf>
    <xf numFmtId="0" fontId="8" fillId="0" borderId="0" xfId="2946" applyFont="1"/>
    <xf numFmtId="0" fontId="77" fillId="0" borderId="0" xfId="0" applyFont="1"/>
    <xf numFmtId="169" fontId="8" fillId="0" borderId="0" xfId="0" applyNumberFormat="1" applyFont="1"/>
    <xf numFmtId="0" fontId="78" fillId="0" borderId="0" xfId="0" applyFont="1"/>
    <xf numFmtId="168" fontId="9" fillId="0" borderId="0" xfId="297" applyNumberFormat="1" applyFont="1" applyBorder="1"/>
    <xf numFmtId="169" fontId="9" fillId="0" borderId="0" xfId="0" applyNumberFormat="1" applyFont="1"/>
    <xf numFmtId="9" fontId="9" fillId="0" borderId="0" xfId="36" applyFont="1" applyBorder="1"/>
    <xf numFmtId="167" fontId="7" fillId="0" borderId="0" xfId="0" applyNumberFormat="1" applyFont="1"/>
    <xf numFmtId="0" fontId="9" fillId="0" borderId="3" xfId="0" applyFont="1" applyBorder="1" applyAlignment="1">
      <alignment horizontal="right"/>
    </xf>
    <xf numFmtId="0" fontId="9" fillId="0" borderId="3" xfId="0" applyFont="1" applyBorder="1" applyAlignment="1">
      <alignment horizontal="center"/>
    </xf>
    <xf numFmtId="0" fontId="9" fillId="0" borderId="3" xfId="0" applyFont="1" applyBorder="1" applyAlignment="1" applyProtection="1">
      <alignment horizontal="center"/>
      <protection locked="0"/>
    </xf>
    <xf numFmtId="49" fontId="9" fillId="0" borderId="3" xfId="31" applyNumberFormat="1" applyFont="1" applyBorder="1" applyAlignment="1">
      <alignment horizontal="left" vertical="top" wrapText="1"/>
    </xf>
    <xf numFmtId="2" fontId="9" fillId="0" borderId="3" xfId="0" applyNumberFormat="1" applyFont="1" applyBorder="1"/>
    <xf numFmtId="167" fontId="9" fillId="0" borderId="3" xfId="0" applyNumberFormat="1" applyFont="1" applyBorder="1"/>
    <xf numFmtId="4" fontId="9" fillId="0" borderId="3" xfId="31" applyNumberFormat="1" applyFont="1" applyBorder="1"/>
    <xf numFmtId="168" fontId="9" fillId="0" borderId="3" xfId="31" applyNumberFormat="1" applyFont="1" applyBorder="1" applyProtection="1">
      <protection locked="0"/>
    </xf>
    <xf numFmtId="49" fontId="72" fillId="0" borderId="0" xfId="31" applyNumberFormat="1" applyFont="1" applyAlignment="1">
      <alignment horizontal="left" vertical="top" wrapText="1"/>
    </xf>
    <xf numFmtId="0" fontId="9" fillId="0" borderId="3" xfId="0" applyFont="1" applyBorder="1" applyAlignment="1">
      <alignment vertical="top" wrapText="1"/>
    </xf>
    <xf numFmtId="0" fontId="9" fillId="0" borderId="3" xfId="0" applyFont="1" applyBorder="1" applyAlignment="1">
      <alignment horizontal="left" vertical="top" wrapText="1"/>
    </xf>
    <xf numFmtId="168" fontId="9" fillId="0" borderId="3" xfId="0" applyNumberFormat="1" applyFont="1" applyBorder="1"/>
    <xf numFmtId="0" fontId="9" fillId="0" borderId="1" xfId="0" applyFont="1" applyBorder="1" applyAlignment="1">
      <alignment vertical="top" wrapText="1"/>
    </xf>
    <xf numFmtId="2" fontId="9" fillId="0" borderId="1" xfId="0" applyNumberFormat="1" applyFont="1" applyBorder="1"/>
    <xf numFmtId="0" fontId="9" fillId="0" borderId="4" xfId="0" applyFont="1" applyBorder="1"/>
    <xf numFmtId="0" fontId="9" fillId="0" borderId="0" xfId="0" applyFont="1" applyAlignment="1" applyProtection="1">
      <alignment horizontal="center"/>
      <protection locked="0"/>
    </xf>
    <xf numFmtId="4" fontId="9" fillId="0" borderId="0" xfId="31" applyNumberFormat="1" applyFont="1" applyProtection="1">
      <protection locked="0"/>
    </xf>
    <xf numFmtId="0" fontId="9" fillId="0" borderId="0" xfId="0" applyFont="1" applyAlignment="1">
      <alignment wrapText="1"/>
    </xf>
    <xf numFmtId="0" fontId="9" fillId="0" borderId="0" xfId="0" applyFont="1" applyAlignment="1">
      <alignment horizontal="right"/>
    </xf>
    <xf numFmtId="4" fontId="9" fillId="0" borderId="0" xfId="0" applyNumberFormat="1" applyFont="1"/>
    <xf numFmtId="2" fontId="9" fillId="0" borderId="0" xfId="0" applyNumberFormat="1" applyFont="1" applyAlignment="1">
      <alignment horizontal="right"/>
    </xf>
    <xf numFmtId="0" fontId="9" fillId="0" borderId="0" xfId="0" applyFont="1" applyAlignment="1">
      <alignment horizontal="center" wrapText="1"/>
    </xf>
    <xf numFmtId="4" fontId="9" fillId="0" borderId="0" xfId="0" applyNumberFormat="1" applyFont="1" applyAlignment="1">
      <alignment horizontal="right"/>
    </xf>
    <xf numFmtId="168" fontId="9" fillId="0" borderId="0" xfId="0" applyNumberFormat="1" applyFont="1" applyAlignment="1" applyProtection="1">
      <alignment horizontal="right"/>
      <protection locked="0"/>
    </xf>
    <xf numFmtId="168" fontId="9" fillId="0" borderId="0" xfId="0" applyNumberFormat="1" applyFont="1" applyAlignment="1">
      <alignment horizontal="right"/>
    </xf>
    <xf numFmtId="0" fontId="9" fillId="0" borderId="2" xfId="0" applyFont="1" applyBorder="1" applyAlignment="1">
      <alignment vertical="top" wrapText="1"/>
    </xf>
    <xf numFmtId="0" fontId="9" fillId="0" borderId="2" xfId="0" applyFont="1" applyBorder="1" applyAlignment="1">
      <alignment horizontal="center"/>
    </xf>
    <xf numFmtId="2" fontId="9" fillId="0" borderId="2" xfId="36" applyNumberFormat="1" applyFont="1" applyBorder="1"/>
    <xf numFmtId="167" fontId="6" fillId="0" borderId="2" xfId="0" applyNumberFormat="1" applyFont="1" applyBorder="1" applyAlignment="1">
      <alignment horizontal="right"/>
    </xf>
    <xf numFmtId="167" fontId="9" fillId="0" borderId="2" xfId="0" applyNumberFormat="1" applyFont="1" applyBorder="1"/>
    <xf numFmtId="4" fontId="67" fillId="0" borderId="0" xfId="0" applyNumberFormat="1" applyFont="1" applyAlignment="1">
      <alignment horizontal="right"/>
    </xf>
    <xf numFmtId="0" fontId="67" fillId="0" borderId="0" xfId="0" applyFont="1" applyAlignment="1">
      <alignment horizontal="right"/>
    </xf>
    <xf numFmtId="0" fontId="8" fillId="0" borderId="0" xfId="0" applyFont="1" applyAlignment="1">
      <alignment vertical="top" wrapText="1"/>
    </xf>
    <xf numFmtId="0" fontId="67" fillId="0" borderId="0" xfId="0" applyFont="1" applyAlignment="1">
      <alignment vertical="top" wrapText="1"/>
    </xf>
    <xf numFmtId="0" fontId="67" fillId="0" borderId="0" xfId="0" applyFont="1" applyAlignment="1">
      <alignment horizontal="left"/>
    </xf>
    <xf numFmtId="0" fontId="8" fillId="0" borderId="22" xfId="0" applyFont="1" applyBorder="1" applyAlignment="1">
      <alignment vertical="top"/>
    </xf>
    <xf numFmtId="4" fontId="9" fillId="0" borderId="3" xfId="0" applyNumberFormat="1" applyFont="1" applyBorder="1" applyAlignment="1">
      <alignment horizontal="right"/>
    </xf>
    <xf numFmtId="4" fontId="9" fillId="0" borderId="0" xfId="0" applyNumberFormat="1" applyFont="1" applyAlignment="1">
      <alignment horizontal="center"/>
    </xf>
    <xf numFmtId="4" fontId="9" fillId="0" borderId="3" xfId="0" applyNumberFormat="1" applyFont="1" applyBorder="1" applyAlignment="1">
      <alignment horizontal="center"/>
    </xf>
    <xf numFmtId="4" fontId="9" fillId="0" borderId="1" xfId="0" applyNumberFormat="1" applyFont="1" applyBorder="1" applyAlignment="1">
      <alignment horizontal="center"/>
    </xf>
    <xf numFmtId="168" fontId="9" fillId="0" borderId="1" xfId="0" applyNumberFormat="1" applyFont="1" applyBorder="1" applyAlignment="1">
      <alignment horizontal="center"/>
    </xf>
    <xf numFmtId="0" fontId="36" fillId="0" borderId="0" xfId="0" applyFont="1" applyAlignment="1">
      <alignment horizontal="left" vertical="top" wrapText="1"/>
    </xf>
    <xf numFmtId="167" fontId="9" fillId="0" borderId="3" xfId="0" applyNumberFormat="1" applyFont="1" applyBorder="1" applyProtection="1">
      <protection locked="0"/>
    </xf>
    <xf numFmtId="168" fontId="9" fillId="0" borderId="3" xfId="0" applyNumberFormat="1" applyFont="1" applyBorder="1" applyAlignment="1">
      <alignment horizontal="right"/>
    </xf>
    <xf numFmtId="167" fontId="9" fillId="0" borderId="0" xfId="0" applyNumberFormat="1" applyFont="1" applyProtection="1">
      <protection locked="0"/>
    </xf>
    <xf numFmtId="0" fontId="9" fillId="0" borderId="0" xfId="0" applyFont="1" applyAlignment="1">
      <alignment vertical="top"/>
    </xf>
    <xf numFmtId="0" fontId="9" fillId="0" borderId="0" xfId="0" applyFont="1" applyProtection="1">
      <protection locked="0"/>
    </xf>
    <xf numFmtId="0" fontId="4" fillId="0" borderId="0" xfId="0" applyFont="1"/>
    <xf numFmtId="0" fontId="22" fillId="0" borderId="0" xfId="0" applyFont="1"/>
    <xf numFmtId="0" fontId="81" fillId="0" borderId="0" xfId="0" applyFont="1" applyAlignment="1">
      <alignment horizontal="justify" vertical="top" wrapText="1"/>
    </xf>
    <xf numFmtId="0" fontId="9" fillId="0" borderId="0" xfId="0" applyFont="1" applyAlignment="1">
      <alignment horizontal="justify" vertical="top"/>
    </xf>
    <xf numFmtId="0" fontId="8" fillId="0" borderId="2" xfId="0" applyFont="1" applyBorder="1" applyAlignment="1">
      <alignment vertical="top"/>
    </xf>
    <xf numFmtId="0" fontId="8" fillId="0" borderId="4" xfId="0" applyFont="1" applyBorder="1" applyAlignment="1">
      <alignment vertical="top"/>
    </xf>
    <xf numFmtId="0" fontId="9" fillId="0" borderId="0" xfId="37" applyFont="1" applyAlignment="1">
      <alignment horizontal="center"/>
    </xf>
    <xf numFmtId="2" fontId="9" fillId="0" borderId="0" xfId="37" applyNumberFormat="1" applyFont="1" applyAlignment="1">
      <alignment horizontal="right"/>
    </xf>
    <xf numFmtId="185" fontId="9" fillId="0" borderId="0" xfId="37" applyNumberFormat="1" applyFont="1" applyProtection="1">
      <protection locked="0"/>
    </xf>
    <xf numFmtId="185" fontId="9" fillId="0" borderId="0" xfId="37" applyNumberFormat="1" applyFont="1"/>
    <xf numFmtId="0" fontId="9" fillId="0" borderId="0" xfId="37" applyFont="1" applyAlignment="1">
      <alignment horizontal="center" wrapText="1"/>
    </xf>
    <xf numFmtId="2" fontId="9" fillId="0" borderId="0" xfId="37" applyNumberFormat="1" applyFont="1" applyAlignment="1">
      <alignment horizontal="center" wrapText="1"/>
    </xf>
    <xf numFmtId="185" fontId="9" fillId="0" borderId="0" xfId="0" applyNumberFormat="1" applyFont="1"/>
    <xf numFmtId="0" fontId="9" fillId="0" borderId="0" xfId="37" applyFont="1"/>
    <xf numFmtId="0" fontId="9" fillId="0" borderId="0" xfId="37" applyFont="1" applyProtection="1">
      <protection locked="0"/>
    </xf>
    <xf numFmtId="0" fontId="8" fillId="0" borderId="4" xfId="37" applyFont="1" applyBorder="1" applyAlignment="1">
      <alignment horizontal="center"/>
    </xf>
    <xf numFmtId="2" fontId="8" fillId="0" borderId="4" xfId="37" applyNumberFormat="1" applyFont="1" applyBorder="1" applyAlignment="1">
      <alignment horizontal="right"/>
    </xf>
    <xf numFmtId="185" fontId="8" fillId="0" borderId="4" xfId="37" applyNumberFormat="1" applyFont="1" applyBorder="1" applyProtection="1">
      <protection locked="0"/>
    </xf>
    <xf numFmtId="185" fontId="8" fillId="0" borderId="4" xfId="37" applyNumberFormat="1" applyFont="1" applyBorder="1"/>
    <xf numFmtId="167" fontId="8" fillId="0" borderId="0" xfId="0" applyNumberFormat="1" applyFont="1"/>
    <xf numFmtId="168" fontId="8" fillId="0" borderId="0" xfId="0" applyNumberFormat="1" applyFont="1"/>
    <xf numFmtId="0" fontId="8" fillId="0" borderId="0" xfId="0" applyFont="1" applyAlignment="1">
      <alignment horizontal="left"/>
    </xf>
    <xf numFmtId="0" fontId="72" fillId="0" borderId="0" xfId="0" applyFont="1" applyAlignment="1">
      <alignment vertical="top"/>
    </xf>
    <xf numFmtId="168" fontId="8" fillId="0" borderId="4" xfId="0" applyNumberFormat="1" applyFont="1" applyBorder="1"/>
    <xf numFmtId="4" fontId="8" fillId="0" borderId="0" xfId="0" applyNumberFormat="1" applyFont="1" applyAlignment="1">
      <alignment horizontal="left"/>
    </xf>
    <xf numFmtId="167" fontId="8" fillId="0" borderId="0" xfId="0" applyNumberFormat="1" applyFont="1" applyAlignment="1">
      <alignment horizontal="left"/>
    </xf>
    <xf numFmtId="167" fontId="8" fillId="0" borderId="0" xfId="0" applyNumberFormat="1" applyFont="1" applyAlignment="1">
      <alignment horizontal="right"/>
    </xf>
    <xf numFmtId="0" fontId="80" fillId="0" borderId="0" xfId="0" applyFont="1"/>
    <xf numFmtId="185" fontId="9" fillId="0" borderId="3" xfId="0" applyNumberFormat="1" applyFont="1" applyBorder="1" applyProtection="1">
      <protection locked="0"/>
    </xf>
    <xf numFmtId="185" fontId="9" fillId="0" borderId="3" xfId="0" applyNumberFormat="1" applyFont="1" applyBorder="1"/>
    <xf numFmtId="2" fontId="9" fillId="0" borderId="3" xfId="0" applyNumberFormat="1" applyFont="1" applyBorder="1" applyAlignment="1">
      <alignment horizontal="right"/>
    </xf>
    <xf numFmtId="185" fontId="9" fillId="0" borderId="3" xfId="37" applyNumberFormat="1" applyFont="1" applyBorder="1" applyProtection="1">
      <protection locked="0"/>
    </xf>
    <xf numFmtId="186" fontId="9" fillId="0" borderId="3" xfId="1" applyNumberFormat="1" applyFont="1" applyFill="1" applyBorder="1" applyAlignment="1" applyProtection="1">
      <protection locked="0"/>
    </xf>
    <xf numFmtId="1" fontId="0" fillId="0" borderId="0" xfId="0" applyNumberFormat="1"/>
    <xf numFmtId="0" fontId="9" fillId="0" borderId="1" xfId="0" applyFont="1" applyBorder="1" applyAlignment="1">
      <alignment horizontal="center"/>
    </xf>
    <xf numFmtId="167" fontId="9" fillId="0" borderId="1" xfId="0" applyNumberFormat="1" applyFont="1" applyBorder="1"/>
    <xf numFmtId="0" fontId="8" fillId="0" borderId="4" xfId="0" applyFont="1" applyBorder="1" applyAlignment="1">
      <alignment vertical="top" wrapText="1"/>
    </xf>
    <xf numFmtId="186" fontId="82" fillId="0" borderId="3" xfId="2885" applyNumberFormat="1" applyFont="1" applyFill="1" applyBorder="1" applyAlignment="1" applyProtection="1">
      <protection locked="0"/>
    </xf>
    <xf numFmtId="2" fontId="9" fillId="0" borderId="3" xfId="0" applyNumberFormat="1" applyFont="1" applyBorder="1" applyAlignment="1">
      <alignment horizontal="center"/>
    </xf>
    <xf numFmtId="167" fontId="9" fillId="0" borderId="3" xfId="0" applyNumberFormat="1" applyFont="1" applyBorder="1" applyAlignment="1">
      <alignment horizontal="right"/>
    </xf>
    <xf numFmtId="186" fontId="9" fillId="0" borderId="3" xfId="2885" applyNumberFormat="1" applyFont="1" applyFill="1" applyBorder="1" applyAlignment="1" applyProtection="1">
      <alignment horizontal="right"/>
      <protection locked="0"/>
    </xf>
    <xf numFmtId="167" fontId="9" fillId="0" borderId="0" xfId="0" applyNumberFormat="1" applyFont="1" applyAlignment="1">
      <alignment horizontal="right"/>
    </xf>
    <xf numFmtId="2" fontId="9" fillId="0" borderId="3" xfId="0" applyNumberFormat="1" applyFont="1" applyBorder="1" applyAlignment="1">
      <alignment horizontal="left" vertical="top" wrapText="1"/>
    </xf>
    <xf numFmtId="0" fontId="9" fillId="0" borderId="0" xfId="0" applyFont="1" applyAlignment="1">
      <alignment horizontal="left" vertical="top"/>
    </xf>
    <xf numFmtId="0" fontId="9" fillId="0" borderId="0" xfId="0" applyFont="1" applyAlignment="1">
      <alignment horizontal="center" vertical="top"/>
    </xf>
    <xf numFmtId="186" fontId="9" fillId="0" borderId="0" xfId="2885" applyNumberFormat="1" applyFont="1" applyFill="1" applyBorder="1" applyAlignment="1" applyProtection="1">
      <alignment horizontal="right"/>
      <protection locked="0"/>
    </xf>
    <xf numFmtId="4" fontId="9" fillId="0" borderId="0" xfId="249" applyNumberFormat="1" applyFont="1" applyAlignment="1">
      <alignment horizontal="left" vertical="top" wrapText="1"/>
    </xf>
    <xf numFmtId="4" fontId="9" fillId="0" borderId="0" xfId="249" applyNumberFormat="1" applyFont="1" applyAlignment="1">
      <alignment horizontal="center" vertical="top" wrapText="1"/>
    </xf>
    <xf numFmtId="4" fontId="9" fillId="0" borderId="0" xfId="249" applyNumberFormat="1" applyFont="1" applyAlignment="1">
      <alignment horizontal="center" vertical="top"/>
    </xf>
    <xf numFmtId="168" fontId="9" fillId="0" borderId="0" xfId="249" applyNumberFormat="1" applyFont="1" applyAlignment="1">
      <alignment horizontal="right" vertical="top"/>
    </xf>
    <xf numFmtId="4" fontId="9" fillId="0" borderId="3" xfId="249" applyNumberFormat="1" applyFont="1" applyBorder="1" applyAlignment="1">
      <alignment horizontal="left" vertical="top" wrapText="1"/>
    </xf>
    <xf numFmtId="4" fontId="9" fillId="0" borderId="3" xfId="249" applyNumberFormat="1" applyFont="1" applyBorder="1" applyAlignment="1">
      <alignment horizontal="center" vertical="top" wrapText="1"/>
    </xf>
    <xf numFmtId="4" fontId="9" fillId="0" borderId="3" xfId="249" applyNumberFormat="1" applyFont="1" applyBorder="1" applyAlignment="1">
      <alignment horizontal="center" vertical="top"/>
    </xf>
    <xf numFmtId="168" fontId="9" fillId="0" borderId="3" xfId="249" applyNumberFormat="1" applyFont="1" applyBorder="1" applyAlignment="1" applyProtection="1">
      <alignment horizontal="right" vertical="top"/>
      <protection locked="0"/>
    </xf>
    <xf numFmtId="2" fontId="9" fillId="0" borderId="2" xfId="0" applyNumberFormat="1" applyFont="1" applyBorder="1" applyAlignment="1">
      <alignment horizontal="center"/>
    </xf>
    <xf numFmtId="167" fontId="9" fillId="0" borderId="2" xfId="0" applyNumberFormat="1" applyFont="1" applyBorder="1" applyAlignment="1">
      <alignment horizontal="right"/>
    </xf>
    <xf numFmtId="2" fontId="0" fillId="0" borderId="0" xfId="0" applyNumberFormat="1"/>
    <xf numFmtId="0" fontId="0" fillId="0" borderId="3" xfId="0" applyBorder="1"/>
    <xf numFmtId="168" fontId="9" fillId="0" borderId="3" xfId="0" applyNumberFormat="1" applyFont="1" applyBorder="1" applyAlignment="1">
      <alignment horizontal="center"/>
    </xf>
    <xf numFmtId="0" fontId="0" fillId="0" borderId="27" xfId="0" applyBorder="1"/>
    <xf numFmtId="0" fontId="0" fillId="0" borderId="28" xfId="0" applyBorder="1"/>
    <xf numFmtId="169" fontId="8" fillId="0" borderId="0" xfId="297" applyNumberFormat="1" applyFont="1" applyBorder="1"/>
    <xf numFmtId="169" fontId="83" fillId="0" borderId="0" xfId="0" applyNumberFormat="1" applyFont="1"/>
    <xf numFmtId="167" fontId="85" fillId="0" borderId="2" xfId="0" applyNumberFormat="1" applyFont="1" applyBorder="1" applyAlignment="1">
      <alignment horizontal="right"/>
    </xf>
    <xf numFmtId="44" fontId="83" fillId="0" borderId="0" xfId="2958" applyFont="1"/>
    <xf numFmtId="167" fontId="83" fillId="0" borderId="4" xfId="0" applyNumberFormat="1" applyFont="1" applyBorder="1"/>
    <xf numFmtId="0" fontId="83" fillId="0" borderId="4" xfId="0" applyFont="1" applyBorder="1" applyAlignment="1">
      <alignment wrapText="1"/>
    </xf>
    <xf numFmtId="0" fontId="9" fillId="0" borderId="4" xfId="0" applyFont="1" applyBorder="1" applyAlignment="1">
      <alignment horizontal="right"/>
    </xf>
    <xf numFmtId="167" fontId="83" fillId="0" borderId="4" xfId="0" applyNumberFormat="1" applyFont="1" applyBorder="1" applyAlignment="1">
      <alignment horizontal="right"/>
    </xf>
    <xf numFmtId="0" fontId="9" fillId="0" borderId="4" xfId="0" applyFont="1" applyBorder="1" applyAlignment="1">
      <alignment horizontal="center" vertical="top"/>
    </xf>
    <xf numFmtId="0" fontId="9" fillId="0" borderId="4" xfId="0" applyFont="1" applyBorder="1" applyAlignment="1">
      <alignment vertical="top"/>
    </xf>
    <xf numFmtId="167" fontId="83" fillId="0" borderId="4" xfId="0" applyNumberFormat="1" applyFont="1" applyBorder="1" applyAlignment="1">
      <alignment vertical="top"/>
    </xf>
    <xf numFmtId="4" fontId="9" fillId="0" borderId="3" xfId="0" applyNumberFormat="1" applyFont="1" applyBorder="1"/>
    <xf numFmtId="167" fontId="8" fillId="0" borderId="3" xfId="0" applyNumberFormat="1" applyFont="1" applyBorder="1"/>
    <xf numFmtId="0" fontId="9" fillId="0" borderId="3" xfId="0" applyFont="1" applyBorder="1"/>
    <xf numFmtId="168" fontId="8" fillId="0" borderId="3" xfId="0" applyNumberFormat="1" applyFont="1" applyBorder="1"/>
    <xf numFmtId="169" fontId="8" fillId="0" borderId="3" xfId="0" applyNumberFormat="1" applyFont="1" applyBorder="1"/>
    <xf numFmtId="169" fontId="83" fillId="0" borderId="3" xfId="0" applyNumberFormat="1" applyFont="1" applyBorder="1"/>
    <xf numFmtId="0" fontId="9" fillId="0" borderId="1" xfId="0" applyFont="1" applyBorder="1"/>
    <xf numFmtId="168" fontId="8" fillId="0" borderId="1" xfId="0" applyNumberFormat="1" applyFont="1" applyBorder="1"/>
    <xf numFmtId="169" fontId="83" fillId="0" borderId="30" xfId="0" applyNumberFormat="1" applyFont="1" applyBorder="1"/>
    <xf numFmtId="0" fontId="86" fillId="0" borderId="0" xfId="0" applyFont="1"/>
    <xf numFmtId="0" fontId="86" fillId="0" borderId="2" xfId="0" applyFont="1" applyBorder="1"/>
    <xf numFmtId="0" fontId="87" fillId="0" borderId="0" xfId="0" applyFont="1"/>
    <xf numFmtId="0" fontId="81" fillId="0" borderId="0" xfId="0" applyFont="1"/>
    <xf numFmtId="0" fontId="8" fillId="0" borderId="3" xfId="0" applyFont="1" applyBorder="1" applyAlignment="1">
      <alignment vertical="top"/>
    </xf>
    <xf numFmtId="0" fontId="8" fillId="0" borderId="29" xfId="0" applyFont="1" applyBorder="1" applyAlignment="1">
      <alignment vertical="top"/>
    </xf>
    <xf numFmtId="0" fontId="88" fillId="0" borderId="0" xfId="0" applyFont="1"/>
    <xf numFmtId="0" fontId="88" fillId="0" borderId="2" xfId="0" applyFont="1" applyBorder="1"/>
    <xf numFmtId="0" fontId="9" fillId="0" borderId="31" xfId="0" applyFont="1" applyBorder="1"/>
    <xf numFmtId="169" fontId="83" fillId="0" borderId="28" xfId="0" applyNumberFormat="1" applyFont="1" applyBorder="1"/>
    <xf numFmtId="0" fontId="83" fillId="0" borderId="27" xfId="0" applyFont="1" applyBorder="1"/>
    <xf numFmtId="0" fontId="90" fillId="0" borderId="0" xfId="2959"/>
    <xf numFmtId="0" fontId="91" fillId="0" borderId="0" xfId="0" applyFont="1"/>
    <xf numFmtId="0" fontId="0" fillId="0" borderId="32" xfId="0" applyBorder="1"/>
    <xf numFmtId="0" fontId="0" fillId="0" borderId="31" xfId="0" applyBorder="1"/>
    <xf numFmtId="0" fontId="0" fillId="0" borderId="33" xfId="0" applyBorder="1"/>
    <xf numFmtId="0" fontId="90" fillId="0" borderId="27" xfId="2959" applyBorder="1"/>
    <xf numFmtId="0" fontId="90" fillId="0" borderId="31" xfId="2959" applyBorder="1"/>
    <xf numFmtId="0" fontId="90" fillId="0" borderId="28" xfId="2959" applyBorder="1"/>
    <xf numFmtId="0" fontId="90" fillId="0" borderId="0" xfId="2959" applyBorder="1"/>
    <xf numFmtId="9" fontId="0" fillId="0" borderId="0" xfId="0" applyNumberFormat="1"/>
    <xf numFmtId="2" fontId="90" fillId="0" borderId="0" xfId="2959" applyNumberFormat="1" applyBorder="1"/>
    <xf numFmtId="0" fontId="92" fillId="0" borderId="0" xfId="2959" applyFont="1"/>
    <xf numFmtId="0" fontId="93" fillId="0" borderId="0" xfId="0" applyFont="1"/>
    <xf numFmtId="0" fontId="94" fillId="0" borderId="0" xfId="2959" applyFont="1"/>
    <xf numFmtId="0" fontId="89" fillId="0" borderId="24" xfId="0" applyFont="1" applyBorder="1"/>
    <xf numFmtId="0" fontId="89" fillId="0" borderId="25" xfId="0" applyFont="1" applyBorder="1"/>
    <xf numFmtId="0" fontId="89" fillId="0" borderId="26" xfId="0" applyFont="1" applyBorder="1"/>
    <xf numFmtId="0" fontId="83" fillId="0" borderId="24" xfId="0" applyFont="1" applyBorder="1"/>
    <xf numFmtId="0" fontId="89" fillId="0" borderId="21" xfId="0" applyFont="1" applyBorder="1"/>
    <xf numFmtId="0" fontId="83" fillId="0" borderId="23" xfId="0" applyFont="1" applyBorder="1"/>
    <xf numFmtId="0" fontId="89" fillId="0" borderId="22" xfId="0" applyFont="1" applyBorder="1"/>
    <xf numFmtId="0" fontId="89" fillId="0" borderId="20" xfId="0" applyFont="1" applyBorder="1"/>
    <xf numFmtId="0" fontId="95" fillId="0" borderId="34" xfId="0" applyFont="1" applyBorder="1"/>
    <xf numFmtId="0" fontId="89" fillId="0" borderId="0" xfId="0" applyFont="1"/>
  </cellXfs>
  <cellStyles count="2960">
    <cellStyle name="20 % – Poudarek1 2" xfId="3" xr:uid="{00000000-0005-0000-0000-000000000000}"/>
    <cellStyle name="20 % – Poudarek1 2 2" xfId="302" xr:uid="{00000000-0005-0000-0000-000001000000}"/>
    <cellStyle name="20 % – Poudarek1 2 3" xfId="301" xr:uid="{00000000-0005-0000-0000-000002000000}"/>
    <cellStyle name="20 % – Poudarek1 3" xfId="40" xr:uid="{00000000-0005-0000-0000-000003000000}"/>
    <cellStyle name="20 % – Poudarek1 3 2" xfId="399" xr:uid="{00000000-0005-0000-0000-000004000000}"/>
    <cellStyle name="20 % – Poudarek1 3 3" xfId="400" xr:uid="{00000000-0005-0000-0000-000005000000}"/>
    <cellStyle name="20 % – Poudarek1 4" xfId="41" xr:uid="{00000000-0005-0000-0000-000006000000}"/>
    <cellStyle name="20 % – Poudarek1 4 2" xfId="401" xr:uid="{00000000-0005-0000-0000-000007000000}"/>
    <cellStyle name="20 % – Poudarek1 4 3" xfId="402" xr:uid="{00000000-0005-0000-0000-000008000000}"/>
    <cellStyle name="20 % – Poudarek1 5" xfId="403" xr:uid="{00000000-0005-0000-0000-000009000000}"/>
    <cellStyle name="20 % – Poudarek1 5 2" xfId="404" xr:uid="{00000000-0005-0000-0000-00000A000000}"/>
    <cellStyle name="20 % – Poudarek1 5 3" xfId="405" xr:uid="{00000000-0005-0000-0000-00000B000000}"/>
    <cellStyle name="20 % – Poudarek2 2" xfId="4" xr:uid="{00000000-0005-0000-0000-00000C000000}"/>
    <cellStyle name="20 % – Poudarek2 2 2" xfId="304" xr:uid="{00000000-0005-0000-0000-00000D000000}"/>
    <cellStyle name="20 % – Poudarek2 2 3" xfId="303" xr:uid="{00000000-0005-0000-0000-00000E000000}"/>
    <cellStyle name="20 % – Poudarek2 3" xfId="42" xr:uid="{00000000-0005-0000-0000-00000F000000}"/>
    <cellStyle name="20 % – Poudarek2 3 2" xfId="406" xr:uid="{00000000-0005-0000-0000-000010000000}"/>
    <cellStyle name="20 % – Poudarek2 3 3" xfId="407" xr:uid="{00000000-0005-0000-0000-000011000000}"/>
    <cellStyle name="20 % – Poudarek2 4" xfId="43" xr:uid="{00000000-0005-0000-0000-000012000000}"/>
    <cellStyle name="20 % – Poudarek2 4 2" xfId="408" xr:uid="{00000000-0005-0000-0000-000013000000}"/>
    <cellStyle name="20 % – Poudarek2 4 3" xfId="409" xr:uid="{00000000-0005-0000-0000-000014000000}"/>
    <cellStyle name="20 % – Poudarek2 5" xfId="410" xr:uid="{00000000-0005-0000-0000-000015000000}"/>
    <cellStyle name="20 % – Poudarek2 5 2" xfId="411" xr:uid="{00000000-0005-0000-0000-000016000000}"/>
    <cellStyle name="20 % – Poudarek2 5 3" xfId="412" xr:uid="{00000000-0005-0000-0000-000017000000}"/>
    <cellStyle name="20 % – Poudarek3 2" xfId="5" xr:uid="{00000000-0005-0000-0000-000018000000}"/>
    <cellStyle name="20 % – Poudarek3 2 2" xfId="306" xr:uid="{00000000-0005-0000-0000-000019000000}"/>
    <cellStyle name="20 % – Poudarek3 2 3" xfId="305" xr:uid="{00000000-0005-0000-0000-00001A000000}"/>
    <cellStyle name="20 % – Poudarek3 3" xfId="44" xr:uid="{00000000-0005-0000-0000-00001B000000}"/>
    <cellStyle name="20 % – Poudarek3 3 2" xfId="413" xr:uid="{00000000-0005-0000-0000-00001C000000}"/>
    <cellStyle name="20 % – Poudarek3 3 3" xfId="414" xr:uid="{00000000-0005-0000-0000-00001D000000}"/>
    <cellStyle name="20 % – Poudarek3 4" xfId="45" xr:uid="{00000000-0005-0000-0000-00001E000000}"/>
    <cellStyle name="20 % – Poudarek3 4 2" xfId="415" xr:uid="{00000000-0005-0000-0000-00001F000000}"/>
    <cellStyle name="20 % – Poudarek3 4 3" xfId="416" xr:uid="{00000000-0005-0000-0000-000020000000}"/>
    <cellStyle name="20 % – Poudarek3 5" xfId="417" xr:uid="{00000000-0005-0000-0000-000021000000}"/>
    <cellStyle name="20 % – Poudarek3 5 2" xfId="418" xr:uid="{00000000-0005-0000-0000-000022000000}"/>
    <cellStyle name="20 % – Poudarek3 5 3" xfId="419" xr:uid="{00000000-0005-0000-0000-000023000000}"/>
    <cellStyle name="20 % – Poudarek4 2" xfId="6" xr:uid="{00000000-0005-0000-0000-000024000000}"/>
    <cellStyle name="20 % – Poudarek4 2 2" xfId="308" xr:uid="{00000000-0005-0000-0000-000025000000}"/>
    <cellStyle name="20 % – Poudarek4 2 3" xfId="307" xr:uid="{00000000-0005-0000-0000-000026000000}"/>
    <cellStyle name="20 % – Poudarek4 3" xfId="46" xr:uid="{00000000-0005-0000-0000-000027000000}"/>
    <cellStyle name="20 % – Poudarek4 3 2" xfId="420" xr:uid="{00000000-0005-0000-0000-000028000000}"/>
    <cellStyle name="20 % – Poudarek4 3 3" xfId="421" xr:uid="{00000000-0005-0000-0000-000029000000}"/>
    <cellStyle name="20 % – Poudarek4 4" xfId="47" xr:uid="{00000000-0005-0000-0000-00002A000000}"/>
    <cellStyle name="20 % – Poudarek4 4 2" xfId="422" xr:uid="{00000000-0005-0000-0000-00002B000000}"/>
    <cellStyle name="20 % – Poudarek4 4 3" xfId="423" xr:uid="{00000000-0005-0000-0000-00002C000000}"/>
    <cellStyle name="20 % – Poudarek4 5" xfId="424" xr:uid="{00000000-0005-0000-0000-00002D000000}"/>
    <cellStyle name="20 % – Poudarek4 5 2" xfId="425" xr:uid="{00000000-0005-0000-0000-00002E000000}"/>
    <cellStyle name="20 % – Poudarek4 5 3" xfId="426" xr:uid="{00000000-0005-0000-0000-00002F000000}"/>
    <cellStyle name="20 % – Poudarek5 2" xfId="7" xr:uid="{00000000-0005-0000-0000-000030000000}"/>
    <cellStyle name="20 % – Poudarek5 2 2" xfId="310" xr:uid="{00000000-0005-0000-0000-000031000000}"/>
    <cellStyle name="20 % – Poudarek5 2 3" xfId="309" xr:uid="{00000000-0005-0000-0000-000032000000}"/>
    <cellStyle name="20 % – Poudarek5 3" xfId="48" xr:uid="{00000000-0005-0000-0000-000033000000}"/>
    <cellStyle name="20 % – Poudarek5 3 2" xfId="427" xr:uid="{00000000-0005-0000-0000-000034000000}"/>
    <cellStyle name="20 % – Poudarek5 3 3" xfId="428" xr:uid="{00000000-0005-0000-0000-000035000000}"/>
    <cellStyle name="20 % – Poudarek5 4" xfId="49" xr:uid="{00000000-0005-0000-0000-000036000000}"/>
    <cellStyle name="20 % – Poudarek5 4 2" xfId="429" xr:uid="{00000000-0005-0000-0000-000037000000}"/>
    <cellStyle name="20 % – Poudarek5 4 3" xfId="430" xr:uid="{00000000-0005-0000-0000-000038000000}"/>
    <cellStyle name="20 % – Poudarek5 5" xfId="431" xr:uid="{00000000-0005-0000-0000-000039000000}"/>
    <cellStyle name="20 % – Poudarek5 5 2" xfId="432" xr:uid="{00000000-0005-0000-0000-00003A000000}"/>
    <cellStyle name="20 % – Poudarek5 5 3" xfId="433" xr:uid="{00000000-0005-0000-0000-00003B000000}"/>
    <cellStyle name="20 % – Poudarek6 2" xfId="8" xr:uid="{00000000-0005-0000-0000-00003C000000}"/>
    <cellStyle name="20 % – Poudarek6 2 2" xfId="312" xr:uid="{00000000-0005-0000-0000-00003D000000}"/>
    <cellStyle name="20 % – Poudarek6 2 3" xfId="311" xr:uid="{00000000-0005-0000-0000-00003E000000}"/>
    <cellStyle name="20 % – Poudarek6 3" xfId="50" xr:uid="{00000000-0005-0000-0000-00003F000000}"/>
    <cellStyle name="20 % – Poudarek6 3 2" xfId="434" xr:uid="{00000000-0005-0000-0000-000040000000}"/>
    <cellStyle name="20 % – Poudarek6 3 3" xfId="435" xr:uid="{00000000-0005-0000-0000-000041000000}"/>
    <cellStyle name="20 % – Poudarek6 4" xfId="51" xr:uid="{00000000-0005-0000-0000-000042000000}"/>
    <cellStyle name="20 % – Poudarek6 4 2" xfId="436" xr:uid="{00000000-0005-0000-0000-000043000000}"/>
    <cellStyle name="20 % – Poudarek6 4 3" xfId="437" xr:uid="{00000000-0005-0000-0000-000044000000}"/>
    <cellStyle name="20 % – Poudarek6 5" xfId="438" xr:uid="{00000000-0005-0000-0000-000045000000}"/>
    <cellStyle name="20 % – Poudarek6 5 2" xfId="439" xr:uid="{00000000-0005-0000-0000-000046000000}"/>
    <cellStyle name="20 % – Poudarek6 5 3" xfId="440" xr:uid="{00000000-0005-0000-0000-000047000000}"/>
    <cellStyle name="20% - Accent1" xfId="441" xr:uid="{00000000-0005-0000-0000-000048000000}"/>
    <cellStyle name="20% - Accent1 2" xfId="52" xr:uid="{00000000-0005-0000-0000-000049000000}"/>
    <cellStyle name="20% - Accent1 2 2" xfId="313" xr:uid="{00000000-0005-0000-0000-00004A000000}"/>
    <cellStyle name="20% - Accent1 3" xfId="53" xr:uid="{00000000-0005-0000-0000-00004B000000}"/>
    <cellStyle name="20% - Accent1 4" xfId="54" xr:uid="{00000000-0005-0000-0000-00004C000000}"/>
    <cellStyle name="20% - Accent2" xfId="442" xr:uid="{00000000-0005-0000-0000-00004D000000}"/>
    <cellStyle name="20% - Accent2 2" xfId="55" xr:uid="{00000000-0005-0000-0000-00004E000000}"/>
    <cellStyle name="20% - Accent2 2 2" xfId="314" xr:uid="{00000000-0005-0000-0000-00004F000000}"/>
    <cellStyle name="20% - Accent2 3" xfId="56" xr:uid="{00000000-0005-0000-0000-000050000000}"/>
    <cellStyle name="20% - Accent2 4" xfId="57" xr:uid="{00000000-0005-0000-0000-000051000000}"/>
    <cellStyle name="20% - Accent3" xfId="443" xr:uid="{00000000-0005-0000-0000-000052000000}"/>
    <cellStyle name="20% - Accent3 2" xfId="58" xr:uid="{00000000-0005-0000-0000-000053000000}"/>
    <cellStyle name="20% - Accent3 2 2" xfId="315" xr:uid="{00000000-0005-0000-0000-000054000000}"/>
    <cellStyle name="20% - Accent3 3" xfId="59" xr:uid="{00000000-0005-0000-0000-000055000000}"/>
    <cellStyle name="20% - Accent3 4" xfId="60" xr:uid="{00000000-0005-0000-0000-000056000000}"/>
    <cellStyle name="20% - Accent4" xfId="444" xr:uid="{00000000-0005-0000-0000-000057000000}"/>
    <cellStyle name="20% - Accent4 2" xfId="61" xr:uid="{00000000-0005-0000-0000-000058000000}"/>
    <cellStyle name="20% - Accent4 2 2" xfId="316" xr:uid="{00000000-0005-0000-0000-000059000000}"/>
    <cellStyle name="20% - Accent4 3" xfId="62" xr:uid="{00000000-0005-0000-0000-00005A000000}"/>
    <cellStyle name="20% - Accent4 4" xfId="63" xr:uid="{00000000-0005-0000-0000-00005B000000}"/>
    <cellStyle name="20% - Accent5" xfId="445" xr:uid="{00000000-0005-0000-0000-00005C000000}"/>
    <cellStyle name="20% - Accent5 2" xfId="64" xr:uid="{00000000-0005-0000-0000-00005D000000}"/>
    <cellStyle name="20% - Accent5 2 2" xfId="317" xr:uid="{00000000-0005-0000-0000-00005E000000}"/>
    <cellStyle name="20% - Accent5 3" xfId="65" xr:uid="{00000000-0005-0000-0000-00005F000000}"/>
    <cellStyle name="20% - Accent5 4" xfId="66" xr:uid="{00000000-0005-0000-0000-000060000000}"/>
    <cellStyle name="20% - Accent6" xfId="446" xr:uid="{00000000-0005-0000-0000-000061000000}"/>
    <cellStyle name="20% - Accent6 2" xfId="67" xr:uid="{00000000-0005-0000-0000-000062000000}"/>
    <cellStyle name="20% - Accent6 2 2" xfId="318" xr:uid="{00000000-0005-0000-0000-000063000000}"/>
    <cellStyle name="20% - Accent6 3" xfId="68" xr:uid="{00000000-0005-0000-0000-000064000000}"/>
    <cellStyle name="20% - Accent6 4" xfId="69" xr:uid="{00000000-0005-0000-0000-000065000000}"/>
    <cellStyle name="40 % – Poudarek1 2" xfId="9" xr:uid="{00000000-0005-0000-0000-000066000000}"/>
    <cellStyle name="40 % – Poudarek1 2 2" xfId="320" xr:uid="{00000000-0005-0000-0000-000067000000}"/>
    <cellStyle name="40 % – Poudarek1 2 3" xfId="319" xr:uid="{00000000-0005-0000-0000-000068000000}"/>
    <cellStyle name="40 % – Poudarek1 3" xfId="70" xr:uid="{00000000-0005-0000-0000-000069000000}"/>
    <cellStyle name="40 % – Poudarek1 3 2" xfId="447" xr:uid="{00000000-0005-0000-0000-00006A000000}"/>
    <cellStyle name="40 % – Poudarek1 3 3" xfId="448" xr:uid="{00000000-0005-0000-0000-00006B000000}"/>
    <cellStyle name="40 % – Poudarek1 4" xfId="71" xr:uid="{00000000-0005-0000-0000-00006C000000}"/>
    <cellStyle name="40 % – Poudarek1 4 2" xfId="449" xr:uid="{00000000-0005-0000-0000-00006D000000}"/>
    <cellStyle name="40 % – Poudarek1 4 3" xfId="450" xr:uid="{00000000-0005-0000-0000-00006E000000}"/>
    <cellStyle name="40 % – Poudarek1 5" xfId="451" xr:uid="{00000000-0005-0000-0000-00006F000000}"/>
    <cellStyle name="40 % – Poudarek1 5 2" xfId="452" xr:uid="{00000000-0005-0000-0000-000070000000}"/>
    <cellStyle name="40 % – Poudarek1 5 3" xfId="453" xr:uid="{00000000-0005-0000-0000-000071000000}"/>
    <cellStyle name="40 % – Poudarek2 2" xfId="10" xr:uid="{00000000-0005-0000-0000-000072000000}"/>
    <cellStyle name="40 % – Poudarek2 2 2" xfId="322" xr:uid="{00000000-0005-0000-0000-000073000000}"/>
    <cellStyle name="40 % – Poudarek2 2 3" xfId="321" xr:uid="{00000000-0005-0000-0000-000074000000}"/>
    <cellStyle name="40 % – Poudarek2 3" xfId="72" xr:uid="{00000000-0005-0000-0000-000075000000}"/>
    <cellStyle name="40 % – Poudarek2 3 2" xfId="454" xr:uid="{00000000-0005-0000-0000-000076000000}"/>
    <cellStyle name="40 % – Poudarek2 3 3" xfId="455" xr:uid="{00000000-0005-0000-0000-000077000000}"/>
    <cellStyle name="40 % – Poudarek2 4" xfId="73" xr:uid="{00000000-0005-0000-0000-000078000000}"/>
    <cellStyle name="40 % – Poudarek2 4 2" xfId="456" xr:uid="{00000000-0005-0000-0000-000079000000}"/>
    <cellStyle name="40 % – Poudarek2 4 3" xfId="457" xr:uid="{00000000-0005-0000-0000-00007A000000}"/>
    <cellStyle name="40 % – Poudarek2 5" xfId="458" xr:uid="{00000000-0005-0000-0000-00007B000000}"/>
    <cellStyle name="40 % – Poudarek2 5 2" xfId="459" xr:uid="{00000000-0005-0000-0000-00007C000000}"/>
    <cellStyle name="40 % – Poudarek2 5 3" xfId="460" xr:uid="{00000000-0005-0000-0000-00007D000000}"/>
    <cellStyle name="40 % – Poudarek3 2" xfId="11" xr:uid="{00000000-0005-0000-0000-00007E000000}"/>
    <cellStyle name="40 % – Poudarek3 2 2" xfId="324" xr:uid="{00000000-0005-0000-0000-00007F000000}"/>
    <cellStyle name="40 % – Poudarek3 2 3" xfId="323" xr:uid="{00000000-0005-0000-0000-000080000000}"/>
    <cellStyle name="40 % – Poudarek3 3" xfId="74" xr:uid="{00000000-0005-0000-0000-000081000000}"/>
    <cellStyle name="40 % – Poudarek3 3 2" xfId="461" xr:uid="{00000000-0005-0000-0000-000082000000}"/>
    <cellStyle name="40 % – Poudarek3 3 3" xfId="462" xr:uid="{00000000-0005-0000-0000-000083000000}"/>
    <cellStyle name="40 % – Poudarek3 4" xfId="75" xr:uid="{00000000-0005-0000-0000-000084000000}"/>
    <cellStyle name="40 % – Poudarek3 4 2" xfId="463" xr:uid="{00000000-0005-0000-0000-000085000000}"/>
    <cellStyle name="40 % – Poudarek3 4 3" xfId="464" xr:uid="{00000000-0005-0000-0000-000086000000}"/>
    <cellStyle name="40 % – Poudarek3 5" xfId="465" xr:uid="{00000000-0005-0000-0000-000087000000}"/>
    <cellStyle name="40 % – Poudarek3 5 2" xfId="466" xr:uid="{00000000-0005-0000-0000-000088000000}"/>
    <cellStyle name="40 % – Poudarek3 5 3" xfId="467" xr:uid="{00000000-0005-0000-0000-000089000000}"/>
    <cellStyle name="40 % – Poudarek4 2" xfId="12" xr:uid="{00000000-0005-0000-0000-00008A000000}"/>
    <cellStyle name="40 % – Poudarek4 2 2" xfId="326" xr:uid="{00000000-0005-0000-0000-00008B000000}"/>
    <cellStyle name="40 % – Poudarek4 2 3" xfId="325" xr:uid="{00000000-0005-0000-0000-00008C000000}"/>
    <cellStyle name="40 % – Poudarek4 3" xfId="76" xr:uid="{00000000-0005-0000-0000-00008D000000}"/>
    <cellStyle name="40 % – Poudarek4 3 2" xfId="468" xr:uid="{00000000-0005-0000-0000-00008E000000}"/>
    <cellStyle name="40 % – Poudarek4 3 3" xfId="469" xr:uid="{00000000-0005-0000-0000-00008F000000}"/>
    <cellStyle name="40 % – Poudarek4 4" xfId="77" xr:uid="{00000000-0005-0000-0000-000090000000}"/>
    <cellStyle name="40 % – Poudarek4 4 2" xfId="470" xr:uid="{00000000-0005-0000-0000-000091000000}"/>
    <cellStyle name="40 % – Poudarek4 4 3" xfId="471" xr:uid="{00000000-0005-0000-0000-000092000000}"/>
    <cellStyle name="40 % – Poudarek4 5" xfId="472" xr:uid="{00000000-0005-0000-0000-000093000000}"/>
    <cellStyle name="40 % – Poudarek4 5 2" xfId="473" xr:uid="{00000000-0005-0000-0000-000094000000}"/>
    <cellStyle name="40 % – Poudarek4 5 3" xfId="474" xr:uid="{00000000-0005-0000-0000-000095000000}"/>
    <cellStyle name="40 % – Poudarek5 2" xfId="13" xr:uid="{00000000-0005-0000-0000-000096000000}"/>
    <cellStyle name="40 % – Poudarek5 2 2" xfId="328" xr:uid="{00000000-0005-0000-0000-000097000000}"/>
    <cellStyle name="40 % – Poudarek5 2 3" xfId="327" xr:uid="{00000000-0005-0000-0000-000098000000}"/>
    <cellStyle name="40 % – Poudarek5 3" xfId="78" xr:uid="{00000000-0005-0000-0000-000099000000}"/>
    <cellStyle name="40 % – Poudarek5 3 2" xfId="475" xr:uid="{00000000-0005-0000-0000-00009A000000}"/>
    <cellStyle name="40 % – Poudarek5 3 3" xfId="476" xr:uid="{00000000-0005-0000-0000-00009B000000}"/>
    <cellStyle name="40 % – Poudarek5 4" xfId="79" xr:uid="{00000000-0005-0000-0000-00009C000000}"/>
    <cellStyle name="40 % – Poudarek5 4 2" xfId="477" xr:uid="{00000000-0005-0000-0000-00009D000000}"/>
    <cellStyle name="40 % – Poudarek5 4 3" xfId="478" xr:uid="{00000000-0005-0000-0000-00009E000000}"/>
    <cellStyle name="40 % – Poudarek5 5" xfId="479" xr:uid="{00000000-0005-0000-0000-00009F000000}"/>
    <cellStyle name="40 % – Poudarek5 5 2" xfId="480" xr:uid="{00000000-0005-0000-0000-0000A0000000}"/>
    <cellStyle name="40 % – Poudarek5 5 3" xfId="481" xr:uid="{00000000-0005-0000-0000-0000A1000000}"/>
    <cellStyle name="40 % – Poudarek6 2" xfId="14" xr:uid="{00000000-0005-0000-0000-0000A2000000}"/>
    <cellStyle name="40 % – Poudarek6 2 2" xfId="330" xr:uid="{00000000-0005-0000-0000-0000A3000000}"/>
    <cellStyle name="40 % – Poudarek6 2 3" xfId="329" xr:uid="{00000000-0005-0000-0000-0000A4000000}"/>
    <cellStyle name="40 % – Poudarek6 3" xfId="80" xr:uid="{00000000-0005-0000-0000-0000A5000000}"/>
    <cellStyle name="40 % – Poudarek6 3 2" xfId="482" xr:uid="{00000000-0005-0000-0000-0000A6000000}"/>
    <cellStyle name="40 % – Poudarek6 3 3" xfId="483" xr:uid="{00000000-0005-0000-0000-0000A7000000}"/>
    <cellStyle name="40 % – Poudarek6 4" xfId="81" xr:uid="{00000000-0005-0000-0000-0000A8000000}"/>
    <cellStyle name="40 % – Poudarek6 4 2" xfId="484" xr:uid="{00000000-0005-0000-0000-0000A9000000}"/>
    <cellStyle name="40 % – Poudarek6 4 3" xfId="485" xr:uid="{00000000-0005-0000-0000-0000AA000000}"/>
    <cellStyle name="40 % – Poudarek6 5" xfId="486" xr:uid="{00000000-0005-0000-0000-0000AB000000}"/>
    <cellStyle name="40 % – Poudarek6 5 2" xfId="487" xr:uid="{00000000-0005-0000-0000-0000AC000000}"/>
    <cellStyle name="40 % – Poudarek6 5 3" xfId="488" xr:uid="{00000000-0005-0000-0000-0000AD000000}"/>
    <cellStyle name="40% - Accent1" xfId="489" xr:uid="{00000000-0005-0000-0000-0000AE000000}"/>
    <cellStyle name="40% - Accent1 2" xfId="82" xr:uid="{00000000-0005-0000-0000-0000AF000000}"/>
    <cellStyle name="40% - Accent1 2 2" xfId="331" xr:uid="{00000000-0005-0000-0000-0000B0000000}"/>
    <cellStyle name="40% - Accent1 3" xfId="83" xr:uid="{00000000-0005-0000-0000-0000B1000000}"/>
    <cellStyle name="40% - Accent1 4" xfId="84" xr:uid="{00000000-0005-0000-0000-0000B2000000}"/>
    <cellStyle name="40% - Accent2" xfId="490" xr:uid="{00000000-0005-0000-0000-0000B3000000}"/>
    <cellStyle name="40% - Accent2 2" xfId="85" xr:uid="{00000000-0005-0000-0000-0000B4000000}"/>
    <cellStyle name="40% - Accent2 2 2" xfId="332" xr:uid="{00000000-0005-0000-0000-0000B5000000}"/>
    <cellStyle name="40% - Accent2 3" xfId="86" xr:uid="{00000000-0005-0000-0000-0000B6000000}"/>
    <cellStyle name="40% - Accent2 4" xfId="87" xr:uid="{00000000-0005-0000-0000-0000B7000000}"/>
    <cellStyle name="40% - Accent3" xfId="491" xr:uid="{00000000-0005-0000-0000-0000B8000000}"/>
    <cellStyle name="40% - Accent3 2" xfId="88" xr:uid="{00000000-0005-0000-0000-0000B9000000}"/>
    <cellStyle name="40% - Accent3 2 2" xfId="333" xr:uid="{00000000-0005-0000-0000-0000BA000000}"/>
    <cellStyle name="40% - Accent3 3" xfId="89" xr:uid="{00000000-0005-0000-0000-0000BB000000}"/>
    <cellStyle name="40% - Accent3 4" xfId="90" xr:uid="{00000000-0005-0000-0000-0000BC000000}"/>
    <cellStyle name="40% - Accent4" xfId="492" xr:uid="{00000000-0005-0000-0000-0000BD000000}"/>
    <cellStyle name="40% - Accent4 2" xfId="91" xr:uid="{00000000-0005-0000-0000-0000BE000000}"/>
    <cellStyle name="40% - Accent4 2 2" xfId="334" xr:uid="{00000000-0005-0000-0000-0000BF000000}"/>
    <cellStyle name="40% - Accent4 3" xfId="92" xr:uid="{00000000-0005-0000-0000-0000C0000000}"/>
    <cellStyle name="40% - Accent4 4" xfId="93" xr:uid="{00000000-0005-0000-0000-0000C1000000}"/>
    <cellStyle name="40% - Accent5" xfId="493" xr:uid="{00000000-0005-0000-0000-0000C2000000}"/>
    <cellStyle name="40% - Accent5 2" xfId="94" xr:uid="{00000000-0005-0000-0000-0000C3000000}"/>
    <cellStyle name="40% - Accent5 2 2" xfId="335" xr:uid="{00000000-0005-0000-0000-0000C4000000}"/>
    <cellStyle name="40% - Accent5 3" xfId="95" xr:uid="{00000000-0005-0000-0000-0000C5000000}"/>
    <cellStyle name="40% - Accent5 4" xfId="96" xr:uid="{00000000-0005-0000-0000-0000C6000000}"/>
    <cellStyle name="40% - Accent6" xfId="494" xr:uid="{00000000-0005-0000-0000-0000C7000000}"/>
    <cellStyle name="40% - Accent6 2" xfId="97" xr:uid="{00000000-0005-0000-0000-0000C8000000}"/>
    <cellStyle name="40% - Accent6 2 2" xfId="336" xr:uid="{00000000-0005-0000-0000-0000C9000000}"/>
    <cellStyle name="40% - Accent6 3" xfId="98" xr:uid="{00000000-0005-0000-0000-0000CA000000}"/>
    <cellStyle name="40% - Accent6 4" xfId="99" xr:uid="{00000000-0005-0000-0000-0000CB000000}"/>
    <cellStyle name="60 % – Poudarek1 2" xfId="15" xr:uid="{00000000-0005-0000-0000-0000CC000000}"/>
    <cellStyle name="60 % – Poudarek1 2 2" xfId="337" xr:uid="{00000000-0005-0000-0000-0000CD000000}"/>
    <cellStyle name="60 % – Poudarek1 2 3" xfId="495" xr:uid="{00000000-0005-0000-0000-0000CE000000}"/>
    <cellStyle name="60 % – Poudarek1 3" xfId="496" xr:uid="{00000000-0005-0000-0000-0000CF000000}"/>
    <cellStyle name="60 % – Poudarek1 3 2" xfId="497" xr:uid="{00000000-0005-0000-0000-0000D0000000}"/>
    <cellStyle name="60 % – Poudarek1 3 3" xfId="498" xr:uid="{00000000-0005-0000-0000-0000D1000000}"/>
    <cellStyle name="60 % – Poudarek1 4" xfId="499" xr:uid="{00000000-0005-0000-0000-0000D2000000}"/>
    <cellStyle name="60 % – Poudarek1 4 2" xfId="500" xr:uid="{00000000-0005-0000-0000-0000D3000000}"/>
    <cellStyle name="60 % – Poudarek1 4 3" xfId="501" xr:uid="{00000000-0005-0000-0000-0000D4000000}"/>
    <cellStyle name="60 % – Poudarek1 5" xfId="502" xr:uid="{00000000-0005-0000-0000-0000D5000000}"/>
    <cellStyle name="60 % – Poudarek1 5 2" xfId="503" xr:uid="{00000000-0005-0000-0000-0000D6000000}"/>
    <cellStyle name="60 % – Poudarek1 5 3" xfId="504" xr:uid="{00000000-0005-0000-0000-0000D7000000}"/>
    <cellStyle name="60 % – Poudarek2 2" xfId="16" xr:uid="{00000000-0005-0000-0000-0000D8000000}"/>
    <cellStyle name="60 % – Poudarek2 2 2" xfId="338" xr:uid="{00000000-0005-0000-0000-0000D9000000}"/>
    <cellStyle name="60 % – Poudarek2 2 3" xfId="505" xr:uid="{00000000-0005-0000-0000-0000DA000000}"/>
    <cellStyle name="60 % – Poudarek2 3" xfId="506" xr:uid="{00000000-0005-0000-0000-0000DB000000}"/>
    <cellStyle name="60 % – Poudarek2 3 2" xfId="507" xr:uid="{00000000-0005-0000-0000-0000DC000000}"/>
    <cellStyle name="60 % – Poudarek2 3 3" xfId="508" xr:uid="{00000000-0005-0000-0000-0000DD000000}"/>
    <cellStyle name="60 % – Poudarek2 4" xfId="509" xr:uid="{00000000-0005-0000-0000-0000DE000000}"/>
    <cellStyle name="60 % – Poudarek2 4 2" xfId="510" xr:uid="{00000000-0005-0000-0000-0000DF000000}"/>
    <cellStyle name="60 % – Poudarek2 4 3" xfId="511" xr:uid="{00000000-0005-0000-0000-0000E0000000}"/>
    <cellStyle name="60 % – Poudarek2 5" xfId="512" xr:uid="{00000000-0005-0000-0000-0000E1000000}"/>
    <cellStyle name="60 % – Poudarek2 5 2" xfId="513" xr:uid="{00000000-0005-0000-0000-0000E2000000}"/>
    <cellStyle name="60 % – Poudarek2 5 3" xfId="514" xr:uid="{00000000-0005-0000-0000-0000E3000000}"/>
    <cellStyle name="60 % – Poudarek3 2" xfId="17" xr:uid="{00000000-0005-0000-0000-0000E4000000}"/>
    <cellStyle name="60 % – Poudarek3 2 2" xfId="339" xr:uid="{00000000-0005-0000-0000-0000E5000000}"/>
    <cellStyle name="60 % – Poudarek3 2 3" xfId="515" xr:uid="{00000000-0005-0000-0000-0000E6000000}"/>
    <cellStyle name="60 % – Poudarek3 3" xfId="516" xr:uid="{00000000-0005-0000-0000-0000E7000000}"/>
    <cellStyle name="60 % – Poudarek3 3 2" xfId="517" xr:uid="{00000000-0005-0000-0000-0000E8000000}"/>
    <cellStyle name="60 % – Poudarek3 3 3" xfId="518" xr:uid="{00000000-0005-0000-0000-0000E9000000}"/>
    <cellStyle name="60 % – Poudarek3 4" xfId="519" xr:uid="{00000000-0005-0000-0000-0000EA000000}"/>
    <cellStyle name="60 % – Poudarek3 4 2" xfId="520" xr:uid="{00000000-0005-0000-0000-0000EB000000}"/>
    <cellStyle name="60 % – Poudarek3 4 3" xfId="521" xr:uid="{00000000-0005-0000-0000-0000EC000000}"/>
    <cellStyle name="60 % – Poudarek3 5" xfId="522" xr:uid="{00000000-0005-0000-0000-0000ED000000}"/>
    <cellStyle name="60 % – Poudarek3 5 2" xfId="523" xr:uid="{00000000-0005-0000-0000-0000EE000000}"/>
    <cellStyle name="60 % – Poudarek3 5 3" xfId="524" xr:uid="{00000000-0005-0000-0000-0000EF000000}"/>
    <cellStyle name="60 % – Poudarek4 2" xfId="18" xr:uid="{00000000-0005-0000-0000-0000F0000000}"/>
    <cellStyle name="60 % – Poudarek4 2 2" xfId="340" xr:uid="{00000000-0005-0000-0000-0000F1000000}"/>
    <cellStyle name="60 % – Poudarek4 2 3" xfId="525" xr:uid="{00000000-0005-0000-0000-0000F2000000}"/>
    <cellStyle name="60 % – Poudarek4 3" xfId="526" xr:uid="{00000000-0005-0000-0000-0000F3000000}"/>
    <cellStyle name="60 % – Poudarek4 3 2" xfId="527" xr:uid="{00000000-0005-0000-0000-0000F4000000}"/>
    <cellStyle name="60 % – Poudarek4 3 3" xfId="528" xr:uid="{00000000-0005-0000-0000-0000F5000000}"/>
    <cellStyle name="60 % – Poudarek4 4" xfId="529" xr:uid="{00000000-0005-0000-0000-0000F6000000}"/>
    <cellStyle name="60 % – Poudarek4 4 2" xfId="530" xr:uid="{00000000-0005-0000-0000-0000F7000000}"/>
    <cellStyle name="60 % – Poudarek4 4 3" xfId="531" xr:uid="{00000000-0005-0000-0000-0000F8000000}"/>
    <cellStyle name="60 % – Poudarek4 5" xfId="532" xr:uid="{00000000-0005-0000-0000-0000F9000000}"/>
    <cellStyle name="60 % – Poudarek4 5 2" xfId="533" xr:uid="{00000000-0005-0000-0000-0000FA000000}"/>
    <cellStyle name="60 % – Poudarek4 5 3" xfId="534" xr:uid="{00000000-0005-0000-0000-0000FB000000}"/>
    <cellStyle name="60 % – Poudarek5 2" xfId="19" xr:uid="{00000000-0005-0000-0000-0000FC000000}"/>
    <cellStyle name="60 % – Poudarek5 2 2" xfId="341" xr:uid="{00000000-0005-0000-0000-0000FD000000}"/>
    <cellStyle name="60 % – Poudarek5 2 3" xfId="535" xr:uid="{00000000-0005-0000-0000-0000FE000000}"/>
    <cellStyle name="60 % – Poudarek5 3" xfId="536" xr:uid="{00000000-0005-0000-0000-0000FF000000}"/>
    <cellStyle name="60 % – Poudarek5 3 2" xfId="537" xr:uid="{00000000-0005-0000-0000-000000010000}"/>
    <cellStyle name="60 % – Poudarek5 3 3" xfId="538" xr:uid="{00000000-0005-0000-0000-000001010000}"/>
    <cellStyle name="60 % – Poudarek5 4" xfId="539" xr:uid="{00000000-0005-0000-0000-000002010000}"/>
    <cellStyle name="60 % – Poudarek5 4 2" xfId="540" xr:uid="{00000000-0005-0000-0000-000003010000}"/>
    <cellStyle name="60 % – Poudarek5 4 3" xfId="541" xr:uid="{00000000-0005-0000-0000-000004010000}"/>
    <cellStyle name="60 % – Poudarek5 5" xfId="542" xr:uid="{00000000-0005-0000-0000-000005010000}"/>
    <cellStyle name="60 % – Poudarek5 5 2" xfId="543" xr:uid="{00000000-0005-0000-0000-000006010000}"/>
    <cellStyle name="60 % – Poudarek5 5 3" xfId="544" xr:uid="{00000000-0005-0000-0000-000007010000}"/>
    <cellStyle name="60 % – Poudarek6 2" xfId="20" xr:uid="{00000000-0005-0000-0000-000008010000}"/>
    <cellStyle name="60 % – Poudarek6 2 2" xfId="342" xr:uid="{00000000-0005-0000-0000-000009010000}"/>
    <cellStyle name="60 % – Poudarek6 2 3" xfId="545" xr:uid="{00000000-0005-0000-0000-00000A010000}"/>
    <cellStyle name="60 % – Poudarek6 3" xfId="546" xr:uid="{00000000-0005-0000-0000-00000B010000}"/>
    <cellStyle name="60 % – Poudarek6 3 2" xfId="547" xr:uid="{00000000-0005-0000-0000-00000C010000}"/>
    <cellStyle name="60 % – Poudarek6 3 3" xfId="548" xr:uid="{00000000-0005-0000-0000-00000D010000}"/>
    <cellStyle name="60 % – Poudarek6 4" xfId="549" xr:uid="{00000000-0005-0000-0000-00000E010000}"/>
    <cellStyle name="60 % – Poudarek6 4 2" xfId="550" xr:uid="{00000000-0005-0000-0000-00000F010000}"/>
    <cellStyle name="60 % – Poudarek6 4 3" xfId="551" xr:uid="{00000000-0005-0000-0000-000010010000}"/>
    <cellStyle name="60 % – Poudarek6 5" xfId="552" xr:uid="{00000000-0005-0000-0000-000011010000}"/>
    <cellStyle name="60 % – Poudarek6 5 2" xfId="553" xr:uid="{00000000-0005-0000-0000-000012010000}"/>
    <cellStyle name="60 % – Poudarek6 5 3" xfId="554" xr:uid="{00000000-0005-0000-0000-000013010000}"/>
    <cellStyle name="60% - Accent1" xfId="555" xr:uid="{00000000-0005-0000-0000-000014010000}"/>
    <cellStyle name="60% - Accent1 2" xfId="100" xr:uid="{00000000-0005-0000-0000-000015010000}"/>
    <cellStyle name="60% - Accent2" xfId="556" xr:uid="{00000000-0005-0000-0000-000016010000}"/>
    <cellStyle name="60% - Accent2 2" xfId="101" xr:uid="{00000000-0005-0000-0000-000017010000}"/>
    <cellStyle name="60% - Accent3" xfId="557" xr:uid="{00000000-0005-0000-0000-000018010000}"/>
    <cellStyle name="60% - Accent3 2" xfId="102" xr:uid="{00000000-0005-0000-0000-000019010000}"/>
    <cellStyle name="60% - Accent4" xfId="558" xr:uid="{00000000-0005-0000-0000-00001A010000}"/>
    <cellStyle name="60% - Accent4 2" xfId="103" xr:uid="{00000000-0005-0000-0000-00001B010000}"/>
    <cellStyle name="60% - Accent5" xfId="559" xr:uid="{00000000-0005-0000-0000-00001C010000}"/>
    <cellStyle name="60% - Accent5 2" xfId="104" xr:uid="{00000000-0005-0000-0000-00001D010000}"/>
    <cellStyle name="60% - Accent6" xfId="560" xr:uid="{00000000-0005-0000-0000-00001E010000}"/>
    <cellStyle name="60% - Accent6 2" xfId="105" xr:uid="{00000000-0005-0000-0000-00001F010000}"/>
    <cellStyle name="Accent1" xfId="106" xr:uid="{00000000-0005-0000-0000-000020010000}"/>
    <cellStyle name="Accent1 2" xfId="107" xr:uid="{00000000-0005-0000-0000-000021010000}"/>
    <cellStyle name="Accent2" xfId="108" xr:uid="{00000000-0005-0000-0000-000022010000}"/>
    <cellStyle name="Accent2 2" xfId="109" xr:uid="{00000000-0005-0000-0000-000023010000}"/>
    <cellStyle name="Accent3" xfId="110" xr:uid="{00000000-0005-0000-0000-000024010000}"/>
    <cellStyle name="Accent3 2" xfId="111" xr:uid="{00000000-0005-0000-0000-000025010000}"/>
    <cellStyle name="Accent4" xfId="112" xr:uid="{00000000-0005-0000-0000-000026010000}"/>
    <cellStyle name="Accent4 2" xfId="113" xr:uid="{00000000-0005-0000-0000-000027010000}"/>
    <cellStyle name="Accent5" xfId="114" xr:uid="{00000000-0005-0000-0000-000028010000}"/>
    <cellStyle name="Accent5 2" xfId="115" xr:uid="{00000000-0005-0000-0000-000029010000}"/>
    <cellStyle name="Accent6" xfId="116" xr:uid="{00000000-0005-0000-0000-00002A010000}"/>
    <cellStyle name="Accent6 2" xfId="117" xr:uid="{00000000-0005-0000-0000-00002B010000}"/>
    <cellStyle name="Bad" xfId="118" xr:uid="{00000000-0005-0000-0000-00002C010000}"/>
    <cellStyle name="Bad 2" xfId="119" xr:uid="{00000000-0005-0000-0000-00002D010000}"/>
    <cellStyle name="Calculation" xfId="120" xr:uid="{00000000-0005-0000-0000-00002E010000}"/>
    <cellStyle name="Calculation 2" xfId="121" xr:uid="{00000000-0005-0000-0000-00002F010000}"/>
    <cellStyle name="Check Cell" xfId="122" xr:uid="{00000000-0005-0000-0000-000030010000}"/>
    <cellStyle name="Check Cell 2" xfId="123" xr:uid="{00000000-0005-0000-0000-000031010000}"/>
    <cellStyle name="Comma 2" xfId="124" xr:uid="{00000000-0005-0000-0000-000032010000}"/>
    <cellStyle name="Comma 2 2" xfId="125" xr:uid="{00000000-0005-0000-0000-000033010000}"/>
    <cellStyle name="Comma 2 2 2" xfId="343" xr:uid="{00000000-0005-0000-0000-000034010000}"/>
    <cellStyle name="Comma 2 3" xfId="344" xr:uid="{00000000-0005-0000-0000-000035010000}"/>
    <cellStyle name="Comma 3" xfId="126" xr:uid="{00000000-0005-0000-0000-000036010000}"/>
    <cellStyle name="Comma 3 2" xfId="127" xr:uid="{00000000-0005-0000-0000-000037010000}"/>
    <cellStyle name="Comma 3 2 2" xfId="345" xr:uid="{00000000-0005-0000-0000-000038010000}"/>
    <cellStyle name="Comma 3 3" xfId="346" xr:uid="{00000000-0005-0000-0000-000039010000}"/>
    <cellStyle name="Comma_CNS-DP-SPECIAL" xfId="561" xr:uid="{00000000-0005-0000-0000-00003A010000}"/>
    <cellStyle name="Currency 2" xfId="2957" xr:uid="{00000000-0005-0000-0000-00003B010000}"/>
    <cellStyle name="Currency_CNS-DP-SPECIAL" xfId="562" xr:uid="{00000000-0005-0000-0000-00003C010000}"/>
    <cellStyle name="Default" xfId="2959" xr:uid="{345BF4D0-4B24-49EF-9F73-05CCCD539BD6}"/>
    <cellStyle name="Denar [0]_V3 plin" xfId="21" xr:uid="{00000000-0005-0000-0000-00003D010000}"/>
    <cellStyle name="Denar_V3 plin" xfId="22" xr:uid="{00000000-0005-0000-0000-00003E010000}"/>
    <cellStyle name="Desno" xfId="128" xr:uid="{00000000-0005-0000-0000-00003F010000}"/>
    <cellStyle name="Dezimal [0]_Akt.Typen" xfId="563" xr:uid="{00000000-0005-0000-0000-000040010000}"/>
    <cellStyle name="Dezimal_Akt.Typen" xfId="564" xr:uid="{00000000-0005-0000-0000-000041010000}"/>
    <cellStyle name="Dobro 2" xfId="23" xr:uid="{00000000-0005-0000-0000-000042010000}"/>
    <cellStyle name="Dobro 2 2" xfId="347" xr:uid="{00000000-0005-0000-0000-000043010000}"/>
    <cellStyle name="Dobro 2 3" xfId="565" xr:uid="{00000000-0005-0000-0000-000044010000}"/>
    <cellStyle name="Dobro 3" xfId="566" xr:uid="{00000000-0005-0000-0000-000045010000}"/>
    <cellStyle name="Dobro 3 2" xfId="567" xr:uid="{00000000-0005-0000-0000-000046010000}"/>
    <cellStyle name="Dobro 3 3" xfId="568" xr:uid="{00000000-0005-0000-0000-000047010000}"/>
    <cellStyle name="Dobro 4" xfId="569" xr:uid="{00000000-0005-0000-0000-000048010000}"/>
    <cellStyle name="Dobro 4 2" xfId="570" xr:uid="{00000000-0005-0000-0000-000049010000}"/>
    <cellStyle name="Dobro 4 3" xfId="571" xr:uid="{00000000-0005-0000-0000-00004A010000}"/>
    <cellStyle name="Dobro 5" xfId="572" xr:uid="{00000000-0005-0000-0000-00004B010000}"/>
    <cellStyle name="Dobro 5 2" xfId="573" xr:uid="{00000000-0005-0000-0000-00004C010000}"/>
    <cellStyle name="Dobro 5 3" xfId="574" xr:uid="{00000000-0005-0000-0000-00004D010000}"/>
    <cellStyle name="down" xfId="575" xr:uid="{00000000-0005-0000-0000-00004E010000}"/>
    <cellStyle name="Element-delo" xfId="129" xr:uid="{00000000-0005-0000-0000-00004F010000}"/>
    <cellStyle name="Euro" xfId="253" xr:uid="{00000000-0005-0000-0000-000050010000}"/>
    <cellStyle name="Explanatory Text" xfId="130" xr:uid="{00000000-0005-0000-0000-000051010000}"/>
    <cellStyle name="Explanatory Text 2" xfId="131" xr:uid="{00000000-0005-0000-0000-000052010000}"/>
    <cellStyle name="Followed Hyperlink_8445-V SINTAL SOTOŠEK NASELJE PLANINA JUG" xfId="2940" xr:uid="{00000000-0005-0000-0000-000053010000}"/>
    <cellStyle name="Good" xfId="576" xr:uid="{00000000-0005-0000-0000-000054010000}"/>
    <cellStyle name="Good 2" xfId="132" xr:uid="{00000000-0005-0000-0000-000055010000}"/>
    <cellStyle name="Heading 1" xfId="133" xr:uid="{00000000-0005-0000-0000-000056010000}"/>
    <cellStyle name="Heading 1 2" xfId="134" xr:uid="{00000000-0005-0000-0000-000057010000}"/>
    <cellStyle name="Heading 2" xfId="135" xr:uid="{00000000-0005-0000-0000-000058010000}"/>
    <cellStyle name="Heading 2 2" xfId="136" xr:uid="{00000000-0005-0000-0000-000059010000}"/>
    <cellStyle name="Heading 3" xfId="137" xr:uid="{00000000-0005-0000-0000-00005A010000}"/>
    <cellStyle name="Heading 3 2" xfId="138" xr:uid="{00000000-0005-0000-0000-00005B010000}"/>
    <cellStyle name="Heading 4" xfId="139" xr:uid="{00000000-0005-0000-0000-00005C010000}"/>
    <cellStyle name="Heading 4 2" xfId="140" xr:uid="{00000000-0005-0000-0000-00005D010000}"/>
    <cellStyle name="Hiperpovezava 2" xfId="141" xr:uid="{00000000-0005-0000-0000-00005E010000}"/>
    <cellStyle name="Hiperpovezava 2 2" xfId="2941" xr:uid="{00000000-0005-0000-0000-00005F010000}"/>
    <cellStyle name="Hiperpovezava 3" xfId="577" xr:uid="{00000000-0005-0000-0000-000060010000}"/>
    <cellStyle name="Hyperlink_pass point" xfId="2942" xr:uid="{00000000-0005-0000-0000-000061010000}"/>
    <cellStyle name="Input" xfId="142" xr:uid="{00000000-0005-0000-0000-000062010000}"/>
    <cellStyle name="Input 2" xfId="143" xr:uid="{00000000-0005-0000-0000-000063010000}"/>
    <cellStyle name="Izhod 2" xfId="24" xr:uid="{00000000-0005-0000-0000-000064010000}"/>
    <cellStyle name="Izhod 2 2" xfId="348" xr:uid="{00000000-0005-0000-0000-000065010000}"/>
    <cellStyle name="Izhod 2 3" xfId="578" xr:uid="{00000000-0005-0000-0000-000066010000}"/>
    <cellStyle name="Izhod 3" xfId="579" xr:uid="{00000000-0005-0000-0000-000067010000}"/>
    <cellStyle name="Izhod 3 2" xfId="580" xr:uid="{00000000-0005-0000-0000-000068010000}"/>
    <cellStyle name="Izhod 3 3" xfId="581" xr:uid="{00000000-0005-0000-0000-000069010000}"/>
    <cellStyle name="Izhod 4" xfId="582" xr:uid="{00000000-0005-0000-0000-00006A010000}"/>
    <cellStyle name="Izhod 4 2" xfId="583" xr:uid="{00000000-0005-0000-0000-00006B010000}"/>
    <cellStyle name="Izhod 4 3" xfId="584" xr:uid="{00000000-0005-0000-0000-00006C010000}"/>
    <cellStyle name="Izhod 5" xfId="585" xr:uid="{00000000-0005-0000-0000-00006D010000}"/>
    <cellStyle name="Izhod 5 2" xfId="586" xr:uid="{00000000-0005-0000-0000-00006E010000}"/>
    <cellStyle name="Izhod 5 3" xfId="587" xr:uid="{00000000-0005-0000-0000-00006F010000}"/>
    <cellStyle name="Izračuni" xfId="144" xr:uid="{00000000-0005-0000-0000-000070010000}"/>
    <cellStyle name="Komma0" xfId="2943" xr:uid="{00000000-0005-0000-0000-000071010000}"/>
    <cellStyle name="ĹëČ­ [0]_laroux" xfId="2944" xr:uid="{00000000-0005-0000-0000-000072010000}"/>
    <cellStyle name="ĹëČ­_laroux" xfId="2945" xr:uid="{00000000-0005-0000-0000-000073010000}"/>
    <cellStyle name="Linked Cell" xfId="145" xr:uid="{00000000-0005-0000-0000-000074010000}"/>
    <cellStyle name="Linked Cell 2" xfId="146" xr:uid="{00000000-0005-0000-0000-000075010000}"/>
    <cellStyle name="Naslov 1 2" xfId="147" xr:uid="{00000000-0005-0000-0000-000076010000}"/>
    <cellStyle name="Naslov 1 2 2" xfId="588" xr:uid="{00000000-0005-0000-0000-000077010000}"/>
    <cellStyle name="Naslov 1 2 3" xfId="589" xr:uid="{00000000-0005-0000-0000-000078010000}"/>
    <cellStyle name="Naslov 1 3" xfId="590" xr:uid="{00000000-0005-0000-0000-000079010000}"/>
    <cellStyle name="Naslov 1 3 2" xfId="591" xr:uid="{00000000-0005-0000-0000-00007A010000}"/>
    <cellStyle name="Naslov 1 3 3" xfId="592" xr:uid="{00000000-0005-0000-0000-00007B010000}"/>
    <cellStyle name="Naslov 1 4" xfId="593" xr:uid="{00000000-0005-0000-0000-00007C010000}"/>
    <cellStyle name="Naslov 1 4 2" xfId="594" xr:uid="{00000000-0005-0000-0000-00007D010000}"/>
    <cellStyle name="Naslov 1 4 3" xfId="595" xr:uid="{00000000-0005-0000-0000-00007E010000}"/>
    <cellStyle name="Naslov 1 5" xfId="596" xr:uid="{00000000-0005-0000-0000-00007F010000}"/>
    <cellStyle name="Naslov 1 5 2" xfId="597" xr:uid="{00000000-0005-0000-0000-000080010000}"/>
    <cellStyle name="Naslov 1 5 3" xfId="598" xr:uid="{00000000-0005-0000-0000-000081010000}"/>
    <cellStyle name="Naslov 2 2" xfId="148" xr:uid="{00000000-0005-0000-0000-000082010000}"/>
    <cellStyle name="Naslov 2 2 2" xfId="599" xr:uid="{00000000-0005-0000-0000-000083010000}"/>
    <cellStyle name="Naslov 2 2 3" xfId="600" xr:uid="{00000000-0005-0000-0000-000084010000}"/>
    <cellStyle name="Naslov 2 3" xfId="601" xr:uid="{00000000-0005-0000-0000-000085010000}"/>
    <cellStyle name="Naslov 2 3 2" xfId="602" xr:uid="{00000000-0005-0000-0000-000086010000}"/>
    <cellStyle name="Naslov 2 3 3" xfId="603" xr:uid="{00000000-0005-0000-0000-000087010000}"/>
    <cellStyle name="Naslov 2 4" xfId="604" xr:uid="{00000000-0005-0000-0000-000088010000}"/>
    <cellStyle name="Naslov 2 4 2" xfId="605" xr:uid="{00000000-0005-0000-0000-000089010000}"/>
    <cellStyle name="Naslov 2 4 3" xfId="606" xr:uid="{00000000-0005-0000-0000-00008A010000}"/>
    <cellStyle name="Naslov 2 5" xfId="607" xr:uid="{00000000-0005-0000-0000-00008B010000}"/>
    <cellStyle name="Naslov 2 5 2" xfId="608" xr:uid="{00000000-0005-0000-0000-00008C010000}"/>
    <cellStyle name="Naslov 2 5 3" xfId="609" xr:uid="{00000000-0005-0000-0000-00008D010000}"/>
    <cellStyle name="Naslov 3 2" xfId="149" xr:uid="{00000000-0005-0000-0000-00008E010000}"/>
    <cellStyle name="Naslov 3 2 2" xfId="610" xr:uid="{00000000-0005-0000-0000-00008F010000}"/>
    <cellStyle name="Naslov 3 2 3" xfId="611" xr:uid="{00000000-0005-0000-0000-000090010000}"/>
    <cellStyle name="Naslov 3 3" xfId="612" xr:uid="{00000000-0005-0000-0000-000091010000}"/>
    <cellStyle name="Naslov 3 3 2" xfId="613" xr:uid="{00000000-0005-0000-0000-000092010000}"/>
    <cellStyle name="Naslov 3 3 3" xfId="614" xr:uid="{00000000-0005-0000-0000-000093010000}"/>
    <cellStyle name="Naslov 3 4" xfId="615" xr:uid="{00000000-0005-0000-0000-000094010000}"/>
    <cellStyle name="Naslov 3 4 2" xfId="616" xr:uid="{00000000-0005-0000-0000-000095010000}"/>
    <cellStyle name="Naslov 3 4 3" xfId="617" xr:uid="{00000000-0005-0000-0000-000096010000}"/>
    <cellStyle name="Naslov 3 5" xfId="618" xr:uid="{00000000-0005-0000-0000-000097010000}"/>
    <cellStyle name="Naslov 3 5 2" xfId="619" xr:uid="{00000000-0005-0000-0000-000098010000}"/>
    <cellStyle name="Naslov 3 5 3" xfId="620" xr:uid="{00000000-0005-0000-0000-000099010000}"/>
    <cellStyle name="Naslov 4 2" xfId="150" xr:uid="{00000000-0005-0000-0000-00009A010000}"/>
    <cellStyle name="Naslov 4 2 2" xfId="621" xr:uid="{00000000-0005-0000-0000-00009B010000}"/>
    <cellStyle name="Naslov 4 2 3" xfId="622" xr:uid="{00000000-0005-0000-0000-00009C010000}"/>
    <cellStyle name="Naslov 4 3" xfId="623" xr:uid="{00000000-0005-0000-0000-00009D010000}"/>
    <cellStyle name="Naslov 4 3 2" xfId="624" xr:uid="{00000000-0005-0000-0000-00009E010000}"/>
    <cellStyle name="Naslov 4 3 3" xfId="625" xr:uid="{00000000-0005-0000-0000-00009F010000}"/>
    <cellStyle name="Naslov 4 4" xfId="626" xr:uid="{00000000-0005-0000-0000-0000A0010000}"/>
    <cellStyle name="Naslov 4 4 2" xfId="627" xr:uid="{00000000-0005-0000-0000-0000A1010000}"/>
    <cellStyle name="Naslov 4 4 3" xfId="628" xr:uid="{00000000-0005-0000-0000-0000A2010000}"/>
    <cellStyle name="Naslov 4 5" xfId="629" xr:uid="{00000000-0005-0000-0000-0000A3010000}"/>
    <cellStyle name="Naslov 4 5 2" xfId="630" xr:uid="{00000000-0005-0000-0000-0000A4010000}"/>
    <cellStyle name="Naslov 4 5 3" xfId="631" xr:uid="{00000000-0005-0000-0000-0000A5010000}"/>
    <cellStyle name="Naslov 5" xfId="25" xr:uid="{00000000-0005-0000-0000-0000A6010000}"/>
    <cellStyle name="Naslov 5 2" xfId="349" xr:uid="{00000000-0005-0000-0000-0000A7010000}"/>
    <cellStyle name="Naslov 5 3" xfId="632" xr:uid="{00000000-0005-0000-0000-0000A8010000}"/>
    <cellStyle name="Naslov 6" xfId="633" xr:uid="{00000000-0005-0000-0000-0000A9010000}"/>
    <cellStyle name="Naslov 6 2" xfId="634" xr:uid="{00000000-0005-0000-0000-0000AA010000}"/>
    <cellStyle name="Naslov 6 3" xfId="635" xr:uid="{00000000-0005-0000-0000-0000AB010000}"/>
    <cellStyle name="Naslov 7" xfId="636" xr:uid="{00000000-0005-0000-0000-0000AC010000}"/>
    <cellStyle name="Naslov 7 2" xfId="637" xr:uid="{00000000-0005-0000-0000-0000AD010000}"/>
    <cellStyle name="Naslov 7 3" xfId="638" xr:uid="{00000000-0005-0000-0000-0000AE010000}"/>
    <cellStyle name="Naslov 8" xfId="639" xr:uid="{00000000-0005-0000-0000-0000AF010000}"/>
    <cellStyle name="Naslov 8 2" xfId="640" xr:uid="{00000000-0005-0000-0000-0000B0010000}"/>
    <cellStyle name="Naslov 8 3" xfId="641" xr:uid="{00000000-0005-0000-0000-0000B1010000}"/>
    <cellStyle name="Naslov tabele" xfId="2938" xr:uid="{00000000-0005-0000-0000-0000B2010000}"/>
    <cellStyle name="Navadno" xfId="0" builtinId="0"/>
    <cellStyle name="Navadno 10" xfId="37" xr:uid="{00000000-0005-0000-0000-0000B4010000}"/>
    <cellStyle name="Navadno 10 10" xfId="642" xr:uid="{00000000-0005-0000-0000-0000B5010000}"/>
    <cellStyle name="Navadno 10 10 2" xfId="643" xr:uid="{00000000-0005-0000-0000-0000B6010000}"/>
    <cellStyle name="Navadno 10 10 2 2" xfId="644" xr:uid="{00000000-0005-0000-0000-0000B7010000}"/>
    <cellStyle name="Navadno 10 10 3" xfId="645" xr:uid="{00000000-0005-0000-0000-0000B8010000}"/>
    <cellStyle name="Navadno 10 10 3 2" xfId="646" xr:uid="{00000000-0005-0000-0000-0000B9010000}"/>
    <cellStyle name="Navadno 10 10 4" xfId="647" xr:uid="{00000000-0005-0000-0000-0000BA010000}"/>
    <cellStyle name="Navadno 10 10 5" xfId="648" xr:uid="{00000000-0005-0000-0000-0000BB010000}"/>
    <cellStyle name="Navadno 10 100" xfId="649" xr:uid="{00000000-0005-0000-0000-0000BC010000}"/>
    <cellStyle name="Navadno 10 100 2" xfId="650" xr:uid="{00000000-0005-0000-0000-0000BD010000}"/>
    <cellStyle name="Navadno 10 101" xfId="651" xr:uid="{00000000-0005-0000-0000-0000BE010000}"/>
    <cellStyle name="Navadno 10 101 2" xfId="652" xr:uid="{00000000-0005-0000-0000-0000BF010000}"/>
    <cellStyle name="Navadno 10 102" xfId="653" xr:uid="{00000000-0005-0000-0000-0000C0010000}"/>
    <cellStyle name="Navadno 10 102 2" xfId="654" xr:uid="{00000000-0005-0000-0000-0000C1010000}"/>
    <cellStyle name="Navadno 10 103" xfId="655" xr:uid="{00000000-0005-0000-0000-0000C2010000}"/>
    <cellStyle name="Navadno 10 103 2" xfId="656" xr:uid="{00000000-0005-0000-0000-0000C3010000}"/>
    <cellStyle name="Navadno 10 104" xfId="657" xr:uid="{00000000-0005-0000-0000-0000C4010000}"/>
    <cellStyle name="Navadno 10 104 2" xfId="658" xr:uid="{00000000-0005-0000-0000-0000C5010000}"/>
    <cellStyle name="Navadno 10 105" xfId="659" xr:uid="{00000000-0005-0000-0000-0000C6010000}"/>
    <cellStyle name="Navadno 10 105 2" xfId="660" xr:uid="{00000000-0005-0000-0000-0000C7010000}"/>
    <cellStyle name="Navadno 10 106" xfId="661" xr:uid="{00000000-0005-0000-0000-0000C8010000}"/>
    <cellStyle name="Navadno 10 106 2" xfId="662" xr:uid="{00000000-0005-0000-0000-0000C9010000}"/>
    <cellStyle name="Navadno 10 107" xfId="663" xr:uid="{00000000-0005-0000-0000-0000CA010000}"/>
    <cellStyle name="Navadno 10 107 2" xfId="664" xr:uid="{00000000-0005-0000-0000-0000CB010000}"/>
    <cellStyle name="Navadno 10 108" xfId="665" xr:uid="{00000000-0005-0000-0000-0000CC010000}"/>
    <cellStyle name="Navadno 10 108 2" xfId="666" xr:uid="{00000000-0005-0000-0000-0000CD010000}"/>
    <cellStyle name="Navadno 10 109" xfId="667" xr:uid="{00000000-0005-0000-0000-0000CE010000}"/>
    <cellStyle name="Navadno 10 109 2" xfId="668" xr:uid="{00000000-0005-0000-0000-0000CF010000}"/>
    <cellStyle name="Navadno 10 11" xfId="669" xr:uid="{00000000-0005-0000-0000-0000D0010000}"/>
    <cellStyle name="Navadno 10 11 2" xfId="670" xr:uid="{00000000-0005-0000-0000-0000D1010000}"/>
    <cellStyle name="Navadno 10 11 2 2" xfId="671" xr:uid="{00000000-0005-0000-0000-0000D2010000}"/>
    <cellStyle name="Navadno 10 11 3" xfId="672" xr:uid="{00000000-0005-0000-0000-0000D3010000}"/>
    <cellStyle name="Navadno 10 11 3 2" xfId="673" xr:uid="{00000000-0005-0000-0000-0000D4010000}"/>
    <cellStyle name="Navadno 10 11 4" xfId="674" xr:uid="{00000000-0005-0000-0000-0000D5010000}"/>
    <cellStyle name="Navadno 10 110" xfId="675" xr:uid="{00000000-0005-0000-0000-0000D6010000}"/>
    <cellStyle name="Navadno 10 110 2" xfId="676" xr:uid="{00000000-0005-0000-0000-0000D7010000}"/>
    <cellStyle name="Navadno 10 111" xfId="677" xr:uid="{00000000-0005-0000-0000-0000D8010000}"/>
    <cellStyle name="Navadno 10 111 2" xfId="678" xr:uid="{00000000-0005-0000-0000-0000D9010000}"/>
    <cellStyle name="Navadno 10 112" xfId="679" xr:uid="{00000000-0005-0000-0000-0000DA010000}"/>
    <cellStyle name="Navadno 10 112 2" xfId="680" xr:uid="{00000000-0005-0000-0000-0000DB010000}"/>
    <cellStyle name="Navadno 10 113" xfId="681" xr:uid="{00000000-0005-0000-0000-0000DC010000}"/>
    <cellStyle name="Navadno 10 113 2" xfId="682" xr:uid="{00000000-0005-0000-0000-0000DD010000}"/>
    <cellStyle name="Navadno 10 114" xfId="683" xr:uid="{00000000-0005-0000-0000-0000DE010000}"/>
    <cellStyle name="Navadno 10 114 2" xfId="684" xr:uid="{00000000-0005-0000-0000-0000DF010000}"/>
    <cellStyle name="Navadno 10 115" xfId="685" xr:uid="{00000000-0005-0000-0000-0000E0010000}"/>
    <cellStyle name="Navadno 10 115 2" xfId="686" xr:uid="{00000000-0005-0000-0000-0000E1010000}"/>
    <cellStyle name="Navadno 10 116" xfId="687" xr:uid="{00000000-0005-0000-0000-0000E2010000}"/>
    <cellStyle name="Navadno 10 116 2" xfId="688" xr:uid="{00000000-0005-0000-0000-0000E3010000}"/>
    <cellStyle name="Navadno 10 117" xfId="689" xr:uid="{00000000-0005-0000-0000-0000E4010000}"/>
    <cellStyle name="Navadno 10 118" xfId="690" xr:uid="{00000000-0005-0000-0000-0000E5010000}"/>
    <cellStyle name="Navadno 10 12" xfId="691" xr:uid="{00000000-0005-0000-0000-0000E6010000}"/>
    <cellStyle name="Navadno 10 12 2" xfId="692" xr:uid="{00000000-0005-0000-0000-0000E7010000}"/>
    <cellStyle name="Navadno 10 12 2 2" xfId="693" xr:uid="{00000000-0005-0000-0000-0000E8010000}"/>
    <cellStyle name="Navadno 10 12 3" xfId="694" xr:uid="{00000000-0005-0000-0000-0000E9010000}"/>
    <cellStyle name="Navadno 10 12 3 2" xfId="695" xr:uid="{00000000-0005-0000-0000-0000EA010000}"/>
    <cellStyle name="Navadno 10 12 4" xfId="696" xr:uid="{00000000-0005-0000-0000-0000EB010000}"/>
    <cellStyle name="Navadno 10 13" xfId="697" xr:uid="{00000000-0005-0000-0000-0000EC010000}"/>
    <cellStyle name="Navadno 10 13 2" xfId="698" xr:uid="{00000000-0005-0000-0000-0000ED010000}"/>
    <cellStyle name="Navadno 10 13 2 2" xfId="699" xr:uid="{00000000-0005-0000-0000-0000EE010000}"/>
    <cellStyle name="Navadno 10 13 3" xfId="700" xr:uid="{00000000-0005-0000-0000-0000EF010000}"/>
    <cellStyle name="Navadno 10 13 3 2" xfId="701" xr:uid="{00000000-0005-0000-0000-0000F0010000}"/>
    <cellStyle name="Navadno 10 13 4" xfId="702" xr:uid="{00000000-0005-0000-0000-0000F1010000}"/>
    <cellStyle name="Navadno 10 14" xfId="703" xr:uid="{00000000-0005-0000-0000-0000F2010000}"/>
    <cellStyle name="Navadno 10 14 2" xfId="704" xr:uid="{00000000-0005-0000-0000-0000F3010000}"/>
    <cellStyle name="Navadno 10 14 2 2" xfId="705" xr:uid="{00000000-0005-0000-0000-0000F4010000}"/>
    <cellStyle name="Navadno 10 14 3" xfId="706" xr:uid="{00000000-0005-0000-0000-0000F5010000}"/>
    <cellStyle name="Navadno 10 14 3 2" xfId="707" xr:uid="{00000000-0005-0000-0000-0000F6010000}"/>
    <cellStyle name="Navadno 10 14 4" xfId="708" xr:uid="{00000000-0005-0000-0000-0000F7010000}"/>
    <cellStyle name="Navadno 10 15" xfId="709" xr:uid="{00000000-0005-0000-0000-0000F8010000}"/>
    <cellStyle name="Navadno 10 15 2" xfId="710" xr:uid="{00000000-0005-0000-0000-0000F9010000}"/>
    <cellStyle name="Navadno 10 15 2 2" xfId="711" xr:uid="{00000000-0005-0000-0000-0000FA010000}"/>
    <cellStyle name="Navadno 10 15 3" xfId="712" xr:uid="{00000000-0005-0000-0000-0000FB010000}"/>
    <cellStyle name="Navadno 10 15 3 2" xfId="713" xr:uid="{00000000-0005-0000-0000-0000FC010000}"/>
    <cellStyle name="Navadno 10 15 4" xfId="714" xr:uid="{00000000-0005-0000-0000-0000FD010000}"/>
    <cellStyle name="Navadno 10 16" xfId="715" xr:uid="{00000000-0005-0000-0000-0000FE010000}"/>
    <cellStyle name="Navadno 10 16 2" xfId="716" xr:uid="{00000000-0005-0000-0000-0000FF010000}"/>
    <cellStyle name="Navadno 10 16 2 2" xfId="717" xr:uid="{00000000-0005-0000-0000-000000020000}"/>
    <cellStyle name="Navadno 10 16 3" xfId="718" xr:uid="{00000000-0005-0000-0000-000001020000}"/>
    <cellStyle name="Navadno 10 16 3 2" xfId="719" xr:uid="{00000000-0005-0000-0000-000002020000}"/>
    <cellStyle name="Navadno 10 16 4" xfId="720" xr:uid="{00000000-0005-0000-0000-000003020000}"/>
    <cellStyle name="Navadno 10 17" xfId="721" xr:uid="{00000000-0005-0000-0000-000004020000}"/>
    <cellStyle name="Navadno 10 17 2" xfId="722" xr:uid="{00000000-0005-0000-0000-000005020000}"/>
    <cellStyle name="Navadno 10 17 2 2" xfId="723" xr:uid="{00000000-0005-0000-0000-000006020000}"/>
    <cellStyle name="Navadno 10 17 3" xfId="724" xr:uid="{00000000-0005-0000-0000-000007020000}"/>
    <cellStyle name="Navadno 10 17 3 2" xfId="725" xr:uid="{00000000-0005-0000-0000-000008020000}"/>
    <cellStyle name="Navadno 10 17 4" xfId="726" xr:uid="{00000000-0005-0000-0000-000009020000}"/>
    <cellStyle name="Navadno 10 18" xfId="727" xr:uid="{00000000-0005-0000-0000-00000A020000}"/>
    <cellStyle name="Navadno 10 18 2" xfId="728" xr:uid="{00000000-0005-0000-0000-00000B020000}"/>
    <cellStyle name="Navadno 10 18 2 2" xfId="729" xr:uid="{00000000-0005-0000-0000-00000C020000}"/>
    <cellStyle name="Navadno 10 18 3" xfId="730" xr:uid="{00000000-0005-0000-0000-00000D020000}"/>
    <cellStyle name="Navadno 10 18 3 2" xfId="731" xr:uid="{00000000-0005-0000-0000-00000E020000}"/>
    <cellStyle name="Navadno 10 18 4" xfId="732" xr:uid="{00000000-0005-0000-0000-00000F020000}"/>
    <cellStyle name="Navadno 10 19" xfId="733" xr:uid="{00000000-0005-0000-0000-000010020000}"/>
    <cellStyle name="Navadno 10 19 2" xfId="734" xr:uid="{00000000-0005-0000-0000-000011020000}"/>
    <cellStyle name="Navadno 10 19 2 2" xfId="735" xr:uid="{00000000-0005-0000-0000-000012020000}"/>
    <cellStyle name="Navadno 10 19 3" xfId="736" xr:uid="{00000000-0005-0000-0000-000013020000}"/>
    <cellStyle name="Navadno 10 19 3 2" xfId="737" xr:uid="{00000000-0005-0000-0000-000014020000}"/>
    <cellStyle name="Navadno 10 19 4" xfId="738" xr:uid="{00000000-0005-0000-0000-000015020000}"/>
    <cellStyle name="Navadno 10 2" xfId="151" xr:uid="{00000000-0005-0000-0000-000016020000}"/>
    <cellStyle name="Navadno 10 2 2" xfId="152" xr:uid="{00000000-0005-0000-0000-000017020000}"/>
    <cellStyle name="Navadno 10 2 2 2" xfId="739" xr:uid="{00000000-0005-0000-0000-000018020000}"/>
    <cellStyle name="Navadno 10 2 3" xfId="740" xr:uid="{00000000-0005-0000-0000-000019020000}"/>
    <cellStyle name="Navadno 10 2 3 2" xfId="741" xr:uid="{00000000-0005-0000-0000-00001A020000}"/>
    <cellStyle name="Navadno 10 2 4" xfId="742" xr:uid="{00000000-0005-0000-0000-00001B020000}"/>
    <cellStyle name="Navadno 10 20" xfId="743" xr:uid="{00000000-0005-0000-0000-00001C020000}"/>
    <cellStyle name="Navadno 10 20 2" xfId="744" xr:uid="{00000000-0005-0000-0000-00001D020000}"/>
    <cellStyle name="Navadno 10 20 2 2" xfId="745" xr:uid="{00000000-0005-0000-0000-00001E020000}"/>
    <cellStyle name="Navadno 10 20 3" xfId="746" xr:uid="{00000000-0005-0000-0000-00001F020000}"/>
    <cellStyle name="Navadno 10 20 3 2" xfId="747" xr:uid="{00000000-0005-0000-0000-000020020000}"/>
    <cellStyle name="Navadno 10 20 4" xfId="748" xr:uid="{00000000-0005-0000-0000-000021020000}"/>
    <cellStyle name="Navadno 10 21" xfId="749" xr:uid="{00000000-0005-0000-0000-000022020000}"/>
    <cellStyle name="Navadno 10 21 2" xfId="750" xr:uid="{00000000-0005-0000-0000-000023020000}"/>
    <cellStyle name="Navadno 10 21 2 2" xfId="751" xr:uid="{00000000-0005-0000-0000-000024020000}"/>
    <cellStyle name="Navadno 10 21 3" xfId="752" xr:uid="{00000000-0005-0000-0000-000025020000}"/>
    <cellStyle name="Navadno 10 21 3 2" xfId="753" xr:uid="{00000000-0005-0000-0000-000026020000}"/>
    <cellStyle name="Navadno 10 21 4" xfId="754" xr:uid="{00000000-0005-0000-0000-000027020000}"/>
    <cellStyle name="Navadno 10 22" xfId="755" xr:uid="{00000000-0005-0000-0000-000028020000}"/>
    <cellStyle name="Navadno 10 22 2" xfId="756" xr:uid="{00000000-0005-0000-0000-000029020000}"/>
    <cellStyle name="Navadno 10 22 2 2" xfId="757" xr:uid="{00000000-0005-0000-0000-00002A020000}"/>
    <cellStyle name="Navadno 10 22 3" xfId="758" xr:uid="{00000000-0005-0000-0000-00002B020000}"/>
    <cellStyle name="Navadno 10 22 3 2" xfId="759" xr:uid="{00000000-0005-0000-0000-00002C020000}"/>
    <cellStyle name="Navadno 10 22 4" xfId="760" xr:uid="{00000000-0005-0000-0000-00002D020000}"/>
    <cellStyle name="Navadno 10 23" xfId="761" xr:uid="{00000000-0005-0000-0000-00002E020000}"/>
    <cellStyle name="Navadno 10 23 2" xfId="762" xr:uid="{00000000-0005-0000-0000-00002F020000}"/>
    <cellStyle name="Navadno 10 23 2 2" xfId="763" xr:uid="{00000000-0005-0000-0000-000030020000}"/>
    <cellStyle name="Navadno 10 23 3" xfId="764" xr:uid="{00000000-0005-0000-0000-000031020000}"/>
    <cellStyle name="Navadno 10 23 3 2" xfId="765" xr:uid="{00000000-0005-0000-0000-000032020000}"/>
    <cellStyle name="Navadno 10 23 4" xfId="766" xr:uid="{00000000-0005-0000-0000-000033020000}"/>
    <cellStyle name="Navadno 10 24" xfId="767" xr:uid="{00000000-0005-0000-0000-000034020000}"/>
    <cellStyle name="Navadno 10 24 2" xfId="768" xr:uid="{00000000-0005-0000-0000-000035020000}"/>
    <cellStyle name="Navadno 10 24 2 2" xfId="769" xr:uid="{00000000-0005-0000-0000-000036020000}"/>
    <cellStyle name="Navadno 10 24 3" xfId="770" xr:uid="{00000000-0005-0000-0000-000037020000}"/>
    <cellStyle name="Navadno 10 24 3 2" xfId="771" xr:uid="{00000000-0005-0000-0000-000038020000}"/>
    <cellStyle name="Navadno 10 24 4" xfId="772" xr:uid="{00000000-0005-0000-0000-000039020000}"/>
    <cellStyle name="Navadno 10 25" xfId="773" xr:uid="{00000000-0005-0000-0000-00003A020000}"/>
    <cellStyle name="Navadno 10 25 2" xfId="774" xr:uid="{00000000-0005-0000-0000-00003B020000}"/>
    <cellStyle name="Navadno 10 25 2 2" xfId="775" xr:uid="{00000000-0005-0000-0000-00003C020000}"/>
    <cellStyle name="Navadno 10 25 3" xfId="776" xr:uid="{00000000-0005-0000-0000-00003D020000}"/>
    <cellStyle name="Navadno 10 25 3 2" xfId="777" xr:uid="{00000000-0005-0000-0000-00003E020000}"/>
    <cellStyle name="Navadno 10 25 4" xfId="778" xr:uid="{00000000-0005-0000-0000-00003F020000}"/>
    <cellStyle name="Navadno 10 26" xfId="779" xr:uid="{00000000-0005-0000-0000-000040020000}"/>
    <cellStyle name="Navadno 10 26 2" xfId="780" xr:uid="{00000000-0005-0000-0000-000041020000}"/>
    <cellStyle name="Navadno 10 26 2 2" xfId="781" xr:uid="{00000000-0005-0000-0000-000042020000}"/>
    <cellStyle name="Navadno 10 26 3" xfId="782" xr:uid="{00000000-0005-0000-0000-000043020000}"/>
    <cellStyle name="Navadno 10 26 3 2" xfId="783" xr:uid="{00000000-0005-0000-0000-000044020000}"/>
    <cellStyle name="Navadno 10 26 4" xfId="784" xr:uid="{00000000-0005-0000-0000-000045020000}"/>
    <cellStyle name="Navadno 10 27" xfId="785" xr:uid="{00000000-0005-0000-0000-000046020000}"/>
    <cellStyle name="Navadno 10 27 2" xfId="786" xr:uid="{00000000-0005-0000-0000-000047020000}"/>
    <cellStyle name="Navadno 10 27 2 2" xfId="787" xr:uid="{00000000-0005-0000-0000-000048020000}"/>
    <cellStyle name="Navadno 10 27 3" xfId="788" xr:uid="{00000000-0005-0000-0000-000049020000}"/>
    <cellStyle name="Navadno 10 27 3 2" xfId="789" xr:uid="{00000000-0005-0000-0000-00004A020000}"/>
    <cellStyle name="Navadno 10 27 4" xfId="790" xr:uid="{00000000-0005-0000-0000-00004B020000}"/>
    <cellStyle name="Navadno 10 28" xfId="791" xr:uid="{00000000-0005-0000-0000-00004C020000}"/>
    <cellStyle name="Navadno 10 28 2" xfId="792" xr:uid="{00000000-0005-0000-0000-00004D020000}"/>
    <cellStyle name="Navadno 10 28 2 2" xfId="793" xr:uid="{00000000-0005-0000-0000-00004E020000}"/>
    <cellStyle name="Navadno 10 28 3" xfId="794" xr:uid="{00000000-0005-0000-0000-00004F020000}"/>
    <cellStyle name="Navadno 10 28 3 2" xfId="795" xr:uid="{00000000-0005-0000-0000-000050020000}"/>
    <cellStyle name="Navadno 10 28 4" xfId="796" xr:uid="{00000000-0005-0000-0000-000051020000}"/>
    <cellStyle name="Navadno 10 29" xfId="797" xr:uid="{00000000-0005-0000-0000-000052020000}"/>
    <cellStyle name="Navadno 10 29 2" xfId="798" xr:uid="{00000000-0005-0000-0000-000053020000}"/>
    <cellStyle name="Navadno 10 29 2 2" xfId="799" xr:uid="{00000000-0005-0000-0000-000054020000}"/>
    <cellStyle name="Navadno 10 29 3" xfId="800" xr:uid="{00000000-0005-0000-0000-000055020000}"/>
    <cellStyle name="Navadno 10 29 3 2" xfId="801" xr:uid="{00000000-0005-0000-0000-000056020000}"/>
    <cellStyle name="Navadno 10 29 4" xfId="802" xr:uid="{00000000-0005-0000-0000-000057020000}"/>
    <cellStyle name="Navadno 10 3" xfId="153" xr:uid="{00000000-0005-0000-0000-000058020000}"/>
    <cellStyle name="Navadno 10 3 2" xfId="803" xr:uid="{00000000-0005-0000-0000-000059020000}"/>
    <cellStyle name="Navadno 10 3 2 2" xfId="804" xr:uid="{00000000-0005-0000-0000-00005A020000}"/>
    <cellStyle name="Navadno 10 3 3" xfId="805" xr:uid="{00000000-0005-0000-0000-00005B020000}"/>
    <cellStyle name="Navadno 10 3 3 2" xfId="806" xr:uid="{00000000-0005-0000-0000-00005C020000}"/>
    <cellStyle name="Navadno 10 3 4" xfId="807" xr:uid="{00000000-0005-0000-0000-00005D020000}"/>
    <cellStyle name="Navadno 10 30" xfId="808" xr:uid="{00000000-0005-0000-0000-00005E020000}"/>
    <cellStyle name="Navadno 10 30 2" xfId="809" xr:uid="{00000000-0005-0000-0000-00005F020000}"/>
    <cellStyle name="Navadno 10 30 2 2" xfId="810" xr:uid="{00000000-0005-0000-0000-000060020000}"/>
    <cellStyle name="Navadno 10 30 3" xfId="811" xr:uid="{00000000-0005-0000-0000-000061020000}"/>
    <cellStyle name="Navadno 10 30 3 2" xfId="812" xr:uid="{00000000-0005-0000-0000-000062020000}"/>
    <cellStyle name="Navadno 10 30 4" xfId="813" xr:uid="{00000000-0005-0000-0000-000063020000}"/>
    <cellStyle name="Navadno 10 31" xfId="814" xr:uid="{00000000-0005-0000-0000-000064020000}"/>
    <cellStyle name="Navadno 10 31 2" xfId="815" xr:uid="{00000000-0005-0000-0000-000065020000}"/>
    <cellStyle name="Navadno 10 31 2 2" xfId="816" xr:uid="{00000000-0005-0000-0000-000066020000}"/>
    <cellStyle name="Navadno 10 31 3" xfId="817" xr:uid="{00000000-0005-0000-0000-000067020000}"/>
    <cellStyle name="Navadno 10 31 3 2" xfId="818" xr:uid="{00000000-0005-0000-0000-000068020000}"/>
    <cellStyle name="Navadno 10 31 4" xfId="819" xr:uid="{00000000-0005-0000-0000-000069020000}"/>
    <cellStyle name="Navadno 10 32" xfId="820" xr:uid="{00000000-0005-0000-0000-00006A020000}"/>
    <cellStyle name="Navadno 10 32 2" xfId="821" xr:uid="{00000000-0005-0000-0000-00006B020000}"/>
    <cellStyle name="Navadno 10 32 2 2" xfId="822" xr:uid="{00000000-0005-0000-0000-00006C020000}"/>
    <cellStyle name="Navadno 10 32 3" xfId="823" xr:uid="{00000000-0005-0000-0000-00006D020000}"/>
    <cellStyle name="Navadno 10 32 3 2" xfId="824" xr:uid="{00000000-0005-0000-0000-00006E020000}"/>
    <cellStyle name="Navadno 10 32 4" xfId="825" xr:uid="{00000000-0005-0000-0000-00006F020000}"/>
    <cellStyle name="Navadno 10 33" xfId="826" xr:uid="{00000000-0005-0000-0000-000070020000}"/>
    <cellStyle name="Navadno 10 33 2" xfId="827" xr:uid="{00000000-0005-0000-0000-000071020000}"/>
    <cellStyle name="Navadno 10 34" xfId="828" xr:uid="{00000000-0005-0000-0000-000072020000}"/>
    <cellStyle name="Navadno 10 34 2" xfId="829" xr:uid="{00000000-0005-0000-0000-000073020000}"/>
    <cellStyle name="Navadno 10 35" xfId="830" xr:uid="{00000000-0005-0000-0000-000074020000}"/>
    <cellStyle name="Navadno 10 35 2" xfId="831" xr:uid="{00000000-0005-0000-0000-000075020000}"/>
    <cellStyle name="Navadno 10 36" xfId="832" xr:uid="{00000000-0005-0000-0000-000076020000}"/>
    <cellStyle name="Navadno 10 36 2" xfId="833" xr:uid="{00000000-0005-0000-0000-000077020000}"/>
    <cellStyle name="Navadno 10 37" xfId="834" xr:uid="{00000000-0005-0000-0000-000078020000}"/>
    <cellStyle name="Navadno 10 37 2" xfId="835" xr:uid="{00000000-0005-0000-0000-000079020000}"/>
    <cellStyle name="Navadno 10 38" xfId="836" xr:uid="{00000000-0005-0000-0000-00007A020000}"/>
    <cellStyle name="Navadno 10 38 2" xfId="837" xr:uid="{00000000-0005-0000-0000-00007B020000}"/>
    <cellStyle name="Navadno 10 39" xfId="838" xr:uid="{00000000-0005-0000-0000-00007C020000}"/>
    <cellStyle name="Navadno 10 39 2" xfId="839" xr:uid="{00000000-0005-0000-0000-00007D020000}"/>
    <cellStyle name="Navadno 10 4" xfId="154" xr:uid="{00000000-0005-0000-0000-00007E020000}"/>
    <cellStyle name="Navadno 10 4 2" xfId="350" xr:uid="{00000000-0005-0000-0000-00007F020000}"/>
    <cellStyle name="Navadno 10 4 2 2" xfId="840" xr:uid="{00000000-0005-0000-0000-000080020000}"/>
    <cellStyle name="Navadno 10 4 3" xfId="841" xr:uid="{00000000-0005-0000-0000-000081020000}"/>
    <cellStyle name="Navadno 10 4 3 2" xfId="842" xr:uid="{00000000-0005-0000-0000-000082020000}"/>
    <cellStyle name="Navadno 10 4 4" xfId="843" xr:uid="{00000000-0005-0000-0000-000083020000}"/>
    <cellStyle name="Navadno 10 40" xfId="844" xr:uid="{00000000-0005-0000-0000-000084020000}"/>
    <cellStyle name="Navadno 10 40 2" xfId="845" xr:uid="{00000000-0005-0000-0000-000085020000}"/>
    <cellStyle name="Navadno 10 41" xfId="846" xr:uid="{00000000-0005-0000-0000-000086020000}"/>
    <cellStyle name="Navadno 10 41 2" xfId="847" xr:uid="{00000000-0005-0000-0000-000087020000}"/>
    <cellStyle name="Navadno 10 42" xfId="848" xr:uid="{00000000-0005-0000-0000-000088020000}"/>
    <cellStyle name="Navadno 10 42 2" xfId="849" xr:uid="{00000000-0005-0000-0000-000089020000}"/>
    <cellStyle name="Navadno 10 43" xfId="850" xr:uid="{00000000-0005-0000-0000-00008A020000}"/>
    <cellStyle name="Navadno 10 43 2" xfId="851" xr:uid="{00000000-0005-0000-0000-00008B020000}"/>
    <cellStyle name="Navadno 10 44" xfId="852" xr:uid="{00000000-0005-0000-0000-00008C020000}"/>
    <cellStyle name="Navadno 10 44 2" xfId="853" xr:uid="{00000000-0005-0000-0000-00008D020000}"/>
    <cellStyle name="Navadno 10 45" xfId="854" xr:uid="{00000000-0005-0000-0000-00008E020000}"/>
    <cellStyle name="Navadno 10 45 2" xfId="855" xr:uid="{00000000-0005-0000-0000-00008F020000}"/>
    <cellStyle name="Navadno 10 46" xfId="856" xr:uid="{00000000-0005-0000-0000-000090020000}"/>
    <cellStyle name="Navadno 10 46 2" xfId="857" xr:uid="{00000000-0005-0000-0000-000091020000}"/>
    <cellStyle name="Navadno 10 47" xfId="858" xr:uid="{00000000-0005-0000-0000-000092020000}"/>
    <cellStyle name="Navadno 10 47 2" xfId="859" xr:uid="{00000000-0005-0000-0000-000093020000}"/>
    <cellStyle name="Navadno 10 48" xfId="860" xr:uid="{00000000-0005-0000-0000-000094020000}"/>
    <cellStyle name="Navadno 10 48 2" xfId="861" xr:uid="{00000000-0005-0000-0000-000095020000}"/>
    <cellStyle name="Navadno 10 49" xfId="862" xr:uid="{00000000-0005-0000-0000-000096020000}"/>
    <cellStyle name="Navadno 10 49 2" xfId="863" xr:uid="{00000000-0005-0000-0000-000097020000}"/>
    <cellStyle name="Navadno 10 5" xfId="864" xr:uid="{00000000-0005-0000-0000-000098020000}"/>
    <cellStyle name="Navadno 10 5 2" xfId="865" xr:uid="{00000000-0005-0000-0000-000099020000}"/>
    <cellStyle name="Navadno 10 5 2 2" xfId="866" xr:uid="{00000000-0005-0000-0000-00009A020000}"/>
    <cellStyle name="Navadno 10 5 3" xfId="867" xr:uid="{00000000-0005-0000-0000-00009B020000}"/>
    <cellStyle name="Navadno 10 5 3 2" xfId="868" xr:uid="{00000000-0005-0000-0000-00009C020000}"/>
    <cellStyle name="Navadno 10 5 4" xfId="869" xr:uid="{00000000-0005-0000-0000-00009D020000}"/>
    <cellStyle name="Navadno 10 50" xfId="870" xr:uid="{00000000-0005-0000-0000-00009E020000}"/>
    <cellStyle name="Navadno 10 50 2" xfId="871" xr:uid="{00000000-0005-0000-0000-00009F020000}"/>
    <cellStyle name="Navadno 10 51" xfId="872" xr:uid="{00000000-0005-0000-0000-0000A0020000}"/>
    <cellStyle name="Navadno 10 51 2" xfId="873" xr:uid="{00000000-0005-0000-0000-0000A1020000}"/>
    <cellStyle name="Navadno 10 52" xfId="874" xr:uid="{00000000-0005-0000-0000-0000A2020000}"/>
    <cellStyle name="Navadno 10 52 2" xfId="875" xr:uid="{00000000-0005-0000-0000-0000A3020000}"/>
    <cellStyle name="Navadno 10 53" xfId="876" xr:uid="{00000000-0005-0000-0000-0000A4020000}"/>
    <cellStyle name="Navadno 10 53 2" xfId="877" xr:uid="{00000000-0005-0000-0000-0000A5020000}"/>
    <cellStyle name="Navadno 10 54" xfId="878" xr:uid="{00000000-0005-0000-0000-0000A6020000}"/>
    <cellStyle name="Navadno 10 54 2" xfId="879" xr:uid="{00000000-0005-0000-0000-0000A7020000}"/>
    <cellStyle name="Navadno 10 55" xfId="880" xr:uid="{00000000-0005-0000-0000-0000A8020000}"/>
    <cellStyle name="Navadno 10 55 2" xfId="881" xr:uid="{00000000-0005-0000-0000-0000A9020000}"/>
    <cellStyle name="Navadno 10 56" xfId="882" xr:uid="{00000000-0005-0000-0000-0000AA020000}"/>
    <cellStyle name="Navadno 10 56 2" xfId="883" xr:uid="{00000000-0005-0000-0000-0000AB020000}"/>
    <cellStyle name="Navadno 10 57" xfId="884" xr:uid="{00000000-0005-0000-0000-0000AC020000}"/>
    <cellStyle name="Navadno 10 57 2" xfId="885" xr:uid="{00000000-0005-0000-0000-0000AD020000}"/>
    <cellStyle name="Navadno 10 58" xfId="886" xr:uid="{00000000-0005-0000-0000-0000AE020000}"/>
    <cellStyle name="Navadno 10 58 2" xfId="887" xr:uid="{00000000-0005-0000-0000-0000AF020000}"/>
    <cellStyle name="Navadno 10 59" xfId="888" xr:uid="{00000000-0005-0000-0000-0000B0020000}"/>
    <cellStyle name="Navadno 10 59 2" xfId="889" xr:uid="{00000000-0005-0000-0000-0000B1020000}"/>
    <cellStyle name="Navadno 10 6" xfId="890" xr:uid="{00000000-0005-0000-0000-0000B2020000}"/>
    <cellStyle name="Navadno 10 6 2" xfId="891" xr:uid="{00000000-0005-0000-0000-0000B3020000}"/>
    <cellStyle name="Navadno 10 6 2 2" xfId="892" xr:uid="{00000000-0005-0000-0000-0000B4020000}"/>
    <cellStyle name="Navadno 10 6 3" xfId="893" xr:uid="{00000000-0005-0000-0000-0000B5020000}"/>
    <cellStyle name="Navadno 10 6 3 2" xfId="894" xr:uid="{00000000-0005-0000-0000-0000B6020000}"/>
    <cellStyle name="Navadno 10 6 4" xfId="895" xr:uid="{00000000-0005-0000-0000-0000B7020000}"/>
    <cellStyle name="Navadno 10 60" xfId="896" xr:uid="{00000000-0005-0000-0000-0000B8020000}"/>
    <cellStyle name="Navadno 10 60 2" xfId="897" xr:uid="{00000000-0005-0000-0000-0000B9020000}"/>
    <cellStyle name="Navadno 10 61" xfId="898" xr:uid="{00000000-0005-0000-0000-0000BA020000}"/>
    <cellStyle name="Navadno 10 61 2" xfId="899" xr:uid="{00000000-0005-0000-0000-0000BB020000}"/>
    <cellStyle name="Navadno 10 62" xfId="900" xr:uid="{00000000-0005-0000-0000-0000BC020000}"/>
    <cellStyle name="Navadno 10 62 2" xfId="901" xr:uid="{00000000-0005-0000-0000-0000BD020000}"/>
    <cellStyle name="Navadno 10 63" xfId="902" xr:uid="{00000000-0005-0000-0000-0000BE020000}"/>
    <cellStyle name="Navadno 10 63 2" xfId="903" xr:uid="{00000000-0005-0000-0000-0000BF020000}"/>
    <cellStyle name="Navadno 10 64" xfId="904" xr:uid="{00000000-0005-0000-0000-0000C0020000}"/>
    <cellStyle name="Navadno 10 64 2" xfId="905" xr:uid="{00000000-0005-0000-0000-0000C1020000}"/>
    <cellStyle name="Navadno 10 65" xfId="906" xr:uid="{00000000-0005-0000-0000-0000C2020000}"/>
    <cellStyle name="Navadno 10 65 2" xfId="907" xr:uid="{00000000-0005-0000-0000-0000C3020000}"/>
    <cellStyle name="Navadno 10 66" xfId="908" xr:uid="{00000000-0005-0000-0000-0000C4020000}"/>
    <cellStyle name="Navadno 10 66 2" xfId="909" xr:uid="{00000000-0005-0000-0000-0000C5020000}"/>
    <cellStyle name="Navadno 10 67" xfId="910" xr:uid="{00000000-0005-0000-0000-0000C6020000}"/>
    <cellStyle name="Navadno 10 67 2" xfId="911" xr:uid="{00000000-0005-0000-0000-0000C7020000}"/>
    <cellStyle name="Navadno 10 68" xfId="912" xr:uid="{00000000-0005-0000-0000-0000C8020000}"/>
    <cellStyle name="Navadno 10 68 2" xfId="913" xr:uid="{00000000-0005-0000-0000-0000C9020000}"/>
    <cellStyle name="Navadno 10 69" xfId="914" xr:uid="{00000000-0005-0000-0000-0000CA020000}"/>
    <cellStyle name="Navadno 10 69 2" xfId="915" xr:uid="{00000000-0005-0000-0000-0000CB020000}"/>
    <cellStyle name="Navadno 10 7" xfId="916" xr:uid="{00000000-0005-0000-0000-0000CC020000}"/>
    <cellStyle name="Navadno 10 7 2" xfId="917" xr:uid="{00000000-0005-0000-0000-0000CD020000}"/>
    <cellStyle name="Navadno 10 7 2 2" xfId="918" xr:uid="{00000000-0005-0000-0000-0000CE020000}"/>
    <cellStyle name="Navadno 10 7 3" xfId="919" xr:uid="{00000000-0005-0000-0000-0000CF020000}"/>
    <cellStyle name="Navadno 10 7 3 2" xfId="920" xr:uid="{00000000-0005-0000-0000-0000D0020000}"/>
    <cellStyle name="Navadno 10 7 4" xfId="921" xr:uid="{00000000-0005-0000-0000-0000D1020000}"/>
    <cellStyle name="Navadno 10 70" xfId="922" xr:uid="{00000000-0005-0000-0000-0000D2020000}"/>
    <cellStyle name="Navadno 10 70 2" xfId="923" xr:uid="{00000000-0005-0000-0000-0000D3020000}"/>
    <cellStyle name="Navadno 10 71" xfId="924" xr:uid="{00000000-0005-0000-0000-0000D4020000}"/>
    <cellStyle name="Navadno 10 71 2" xfId="925" xr:uid="{00000000-0005-0000-0000-0000D5020000}"/>
    <cellStyle name="Navadno 10 72" xfId="926" xr:uid="{00000000-0005-0000-0000-0000D6020000}"/>
    <cellStyle name="Navadno 10 72 2" xfId="927" xr:uid="{00000000-0005-0000-0000-0000D7020000}"/>
    <cellStyle name="Navadno 10 73" xfId="928" xr:uid="{00000000-0005-0000-0000-0000D8020000}"/>
    <cellStyle name="Navadno 10 73 2" xfId="929" xr:uid="{00000000-0005-0000-0000-0000D9020000}"/>
    <cellStyle name="Navadno 10 74" xfId="930" xr:uid="{00000000-0005-0000-0000-0000DA020000}"/>
    <cellStyle name="Navadno 10 74 2" xfId="931" xr:uid="{00000000-0005-0000-0000-0000DB020000}"/>
    <cellStyle name="Navadno 10 75" xfId="932" xr:uid="{00000000-0005-0000-0000-0000DC020000}"/>
    <cellStyle name="Navadno 10 75 2" xfId="933" xr:uid="{00000000-0005-0000-0000-0000DD020000}"/>
    <cellStyle name="Navadno 10 76" xfId="934" xr:uid="{00000000-0005-0000-0000-0000DE020000}"/>
    <cellStyle name="Navadno 10 76 2" xfId="935" xr:uid="{00000000-0005-0000-0000-0000DF020000}"/>
    <cellStyle name="Navadno 10 77" xfId="936" xr:uid="{00000000-0005-0000-0000-0000E0020000}"/>
    <cellStyle name="Navadno 10 77 2" xfId="937" xr:uid="{00000000-0005-0000-0000-0000E1020000}"/>
    <cellStyle name="Navadno 10 78" xfId="938" xr:uid="{00000000-0005-0000-0000-0000E2020000}"/>
    <cellStyle name="Navadno 10 78 2" xfId="939" xr:uid="{00000000-0005-0000-0000-0000E3020000}"/>
    <cellStyle name="Navadno 10 79" xfId="940" xr:uid="{00000000-0005-0000-0000-0000E4020000}"/>
    <cellStyle name="Navadno 10 79 2" xfId="941" xr:uid="{00000000-0005-0000-0000-0000E5020000}"/>
    <cellStyle name="Navadno 10 8" xfId="942" xr:uid="{00000000-0005-0000-0000-0000E6020000}"/>
    <cellStyle name="Navadno 10 8 2" xfId="943" xr:uid="{00000000-0005-0000-0000-0000E7020000}"/>
    <cellStyle name="Navadno 10 8 2 2" xfId="944" xr:uid="{00000000-0005-0000-0000-0000E8020000}"/>
    <cellStyle name="Navadno 10 8 3" xfId="945" xr:uid="{00000000-0005-0000-0000-0000E9020000}"/>
    <cellStyle name="Navadno 10 8 3 2" xfId="946" xr:uid="{00000000-0005-0000-0000-0000EA020000}"/>
    <cellStyle name="Navadno 10 8 4" xfId="947" xr:uid="{00000000-0005-0000-0000-0000EB020000}"/>
    <cellStyle name="Navadno 10 80" xfId="948" xr:uid="{00000000-0005-0000-0000-0000EC020000}"/>
    <cellStyle name="Navadno 10 80 2" xfId="949" xr:uid="{00000000-0005-0000-0000-0000ED020000}"/>
    <cellStyle name="Navadno 10 81" xfId="950" xr:uid="{00000000-0005-0000-0000-0000EE020000}"/>
    <cellStyle name="Navadno 10 81 2" xfId="951" xr:uid="{00000000-0005-0000-0000-0000EF020000}"/>
    <cellStyle name="Navadno 10 82" xfId="952" xr:uid="{00000000-0005-0000-0000-0000F0020000}"/>
    <cellStyle name="Navadno 10 82 2" xfId="953" xr:uid="{00000000-0005-0000-0000-0000F1020000}"/>
    <cellStyle name="Navadno 10 83" xfId="954" xr:uid="{00000000-0005-0000-0000-0000F2020000}"/>
    <cellStyle name="Navadno 10 83 2" xfId="955" xr:uid="{00000000-0005-0000-0000-0000F3020000}"/>
    <cellStyle name="Navadno 10 84" xfId="956" xr:uid="{00000000-0005-0000-0000-0000F4020000}"/>
    <cellStyle name="Navadno 10 84 2" xfId="957" xr:uid="{00000000-0005-0000-0000-0000F5020000}"/>
    <cellStyle name="Navadno 10 85" xfId="958" xr:uid="{00000000-0005-0000-0000-0000F6020000}"/>
    <cellStyle name="Navadno 10 85 2" xfId="959" xr:uid="{00000000-0005-0000-0000-0000F7020000}"/>
    <cellStyle name="Navadno 10 86" xfId="960" xr:uid="{00000000-0005-0000-0000-0000F8020000}"/>
    <cellStyle name="Navadno 10 86 2" xfId="961" xr:uid="{00000000-0005-0000-0000-0000F9020000}"/>
    <cellStyle name="Navadno 10 87" xfId="962" xr:uid="{00000000-0005-0000-0000-0000FA020000}"/>
    <cellStyle name="Navadno 10 87 2" xfId="963" xr:uid="{00000000-0005-0000-0000-0000FB020000}"/>
    <cellStyle name="Navadno 10 88" xfId="964" xr:uid="{00000000-0005-0000-0000-0000FC020000}"/>
    <cellStyle name="Navadno 10 88 2" xfId="965" xr:uid="{00000000-0005-0000-0000-0000FD020000}"/>
    <cellStyle name="Navadno 10 89" xfId="966" xr:uid="{00000000-0005-0000-0000-0000FE020000}"/>
    <cellStyle name="Navadno 10 89 2" xfId="967" xr:uid="{00000000-0005-0000-0000-0000FF020000}"/>
    <cellStyle name="Navadno 10 9" xfId="968" xr:uid="{00000000-0005-0000-0000-000000030000}"/>
    <cellStyle name="Navadno 10 9 2" xfId="969" xr:uid="{00000000-0005-0000-0000-000001030000}"/>
    <cellStyle name="Navadno 10 9 2 2" xfId="970" xr:uid="{00000000-0005-0000-0000-000002030000}"/>
    <cellStyle name="Navadno 10 9 3" xfId="971" xr:uid="{00000000-0005-0000-0000-000003030000}"/>
    <cellStyle name="Navadno 10 9 3 2" xfId="972" xr:uid="{00000000-0005-0000-0000-000004030000}"/>
    <cellStyle name="Navadno 10 9 4" xfId="973" xr:uid="{00000000-0005-0000-0000-000005030000}"/>
    <cellStyle name="Navadno 10 90" xfId="974" xr:uid="{00000000-0005-0000-0000-000006030000}"/>
    <cellStyle name="Navadno 10 90 2" xfId="975" xr:uid="{00000000-0005-0000-0000-000007030000}"/>
    <cellStyle name="Navadno 10 91" xfId="976" xr:uid="{00000000-0005-0000-0000-000008030000}"/>
    <cellStyle name="Navadno 10 91 2" xfId="977" xr:uid="{00000000-0005-0000-0000-000009030000}"/>
    <cellStyle name="Navadno 10 92" xfId="978" xr:uid="{00000000-0005-0000-0000-00000A030000}"/>
    <cellStyle name="Navadno 10 92 2" xfId="979" xr:uid="{00000000-0005-0000-0000-00000B030000}"/>
    <cellStyle name="Navadno 10 93" xfId="980" xr:uid="{00000000-0005-0000-0000-00000C030000}"/>
    <cellStyle name="Navadno 10 93 2" xfId="981" xr:uid="{00000000-0005-0000-0000-00000D030000}"/>
    <cellStyle name="Navadno 10 94" xfId="982" xr:uid="{00000000-0005-0000-0000-00000E030000}"/>
    <cellStyle name="Navadno 10 94 2" xfId="983" xr:uid="{00000000-0005-0000-0000-00000F030000}"/>
    <cellStyle name="Navadno 10 95" xfId="984" xr:uid="{00000000-0005-0000-0000-000010030000}"/>
    <cellStyle name="Navadno 10 95 2" xfId="985" xr:uid="{00000000-0005-0000-0000-000011030000}"/>
    <cellStyle name="Navadno 10 96" xfId="986" xr:uid="{00000000-0005-0000-0000-000012030000}"/>
    <cellStyle name="Navadno 10 96 2" xfId="987" xr:uid="{00000000-0005-0000-0000-000013030000}"/>
    <cellStyle name="Navadno 10 97" xfId="988" xr:uid="{00000000-0005-0000-0000-000014030000}"/>
    <cellStyle name="Navadno 10 97 2" xfId="989" xr:uid="{00000000-0005-0000-0000-000015030000}"/>
    <cellStyle name="Navadno 10 98" xfId="990" xr:uid="{00000000-0005-0000-0000-000016030000}"/>
    <cellStyle name="Navadno 10 98 2" xfId="991" xr:uid="{00000000-0005-0000-0000-000017030000}"/>
    <cellStyle name="Navadno 10 99" xfId="992" xr:uid="{00000000-0005-0000-0000-000018030000}"/>
    <cellStyle name="Navadno 10 99 2" xfId="993" xr:uid="{00000000-0005-0000-0000-000019030000}"/>
    <cellStyle name="Navadno 11" xfId="26" xr:uid="{00000000-0005-0000-0000-00001A030000}"/>
    <cellStyle name="Navadno 11 10" xfId="994" xr:uid="{00000000-0005-0000-0000-00001B030000}"/>
    <cellStyle name="Navadno 11 10 2" xfId="995" xr:uid="{00000000-0005-0000-0000-00001C030000}"/>
    <cellStyle name="Navadno 11 11" xfId="996" xr:uid="{00000000-0005-0000-0000-00001D030000}"/>
    <cellStyle name="Navadno 11 11 2" xfId="997" xr:uid="{00000000-0005-0000-0000-00001E030000}"/>
    <cellStyle name="Navadno 11 12" xfId="998" xr:uid="{00000000-0005-0000-0000-00001F030000}"/>
    <cellStyle name="Navadno 11 12 2" xfId="999" xr:uid="{00000000-0005-0000-0000-000020030000}"/>
    <cellStyle name="Navadno 11 13" xfId="1000" xr:uid="{00000000-0005-0000-0000-000021030000}"/>
    <cellStyle name="Navadno 11 13 2" xfId="1001" xr:uid="{00000000-0005-0000-0000-000022030000}"/>
    <cellStyle name="Navadno 11 14" xfId="1002" xr:uid="{00000000-0005-0000-0000-000023030000}"/>
    <cellStyle name="Navadno 11 14 2" xfId="1003" xr:uid="{00000000-0005-0000-0000-000024030000}"/>
    <cellStyle name="Navadno 11 15" xfId="1004" xr:uid="{00000000-0005-0000-0000-000025030000}"/>
    <cellStyle name="Navadno 11 15 2" xfId="1005" xr:uid="{00000000-0005-0000-0000-000026030000}"/>
    <cellStyle name="Navadno 11 16" xfId="1006" xr:uid="{00000000-0005-0000-0000-000027030000}"/>
    <cellStyle name="Navadno 11 16 2" xfId="1007" xr:uid="{00000000-0005-0000-0000-000028030000}"/>
    <cellStyle name="Navadno 11 17" xfId="1008" xr:uid="{00000000-0005-0000-0000-000029030000}"/>
    <cellStyle name="Navadno 11 17 2" xfId="1009" xr:uid="{00000000-0005-0000-0000-00002A030000}"/>
    <cellStyle name="Navadno 11 18" xfId="1010" xr:uid="{00000000-0005-0000-0000-00002B030000}"/>
    <cellStyle name="Navadno 11 18 2" xfId="1011" xr:uid="{00000000-0005-0000-0000-00002C030000}"/>
    <cellStyle name="Navadno 11 19" xfId="1012" xr:uid="{00000000-0005-0000-0000-00002D030000}"/>
    <cellStyle name="Navadno 11 19 2" xfId="1013" xr:uid="{00000000-0005-0000-0000-00002E030000}"/>
    <cellStyle name="Navadno 11 2" xfId="155" xr:uid="{00000000-0005-0000-0000-00002F030000}"/>
    <cellStyle name="Navadno 11 2 2" xfId="1014" xr:uid="{00000000-0005-0000-0000-000030030000}"/>
    <cellStyle name="Navadno 11 2 3" xfId="1015" xr:uid="{00000000-0005-0000-0000-000031030000}"/>
    <cellStyle name="Navadno 11 2 4" xfId="1016" xr:uid="{00000000-0005-0000-0000-000032030000}"/>
    <cellStyle name="Navadno 11 2 5" xfId="1017" xr:uid="{00000000-0005-0000-0000-000033030000}"/>
    <cellStyle name="Navadno 11 2 6" xfId="1018" xr:uid="{00000000-0005-0000-0000-000034030000}"/>
    <cellStyle name="Navadno 11 20" xfId="1019" xr:uid="{00000000-0005-0000-0000-000035030000}"/>
    <cellStyle name="Navadno 11 20 2" xfId="1020" xr:uid="{00000000-0005-0000-0000-000036030000}"/>
    <cellStyle name="Navadno 11 21" xfId="1021" xr:uid="{00000000-0005-0000-0000-000037030000}"/>
    <cellStyle name="Navadno 11 21 2" xfId="1022" xr:uid="{00000000-0005-0000-0000-000038030000}"/>
    <cellStyle name="Navadno 11 22" xfId="1023" xr:uid="{00000000-0005-0000-0000-000039030000}"/>
    <cellStyle name="Navadno 11 22 2" xfId="1024" xr:uid="{00000000-0005-0000-0000-00003A030000}"/>
    <cellStyle name="Navadno 11 23" xfId="1025" xr:uid="{00000000-0005-0000-0000-00003B030000}"/>
    <cellStyle name="Navadno 11 23 2" xfId="1026" xr:uid="{00000000-0005-0000-0000-00003C030000}"/>
    <cellStyle name="Navadno 11 24" xfId="1027" xr:uid="{00000000-0005-0000-0000-00003D030000}"/>
    <cellStyle name="Navadno 11 24 2" xfId="1028" xr:uid="{00000000-0005-0000-0000-00003E030000}"/>
    <cellStyle name="Navadno 11 25" xfId="1029" xr:uid="{00000000-0005-0000-0000-00003F030000}"/>
    <cellStyle name="Navadno 11 25 2" xfId="1030" xr:uid="{00000000-0005-0000-0000-000040030000}"/>
    <cellStyle name="Navadno 11 26" xfId="1031" xr:uid="{00000000-0005-0000-0000-000041030000}"/>
    <cellStyle name="Navadno 11 26 2" xfId="1032" xr:uid="{00000000-0005-0000-0000-000042030000}"/>
    <cellStyle name="Navadno 11 27" xfId="1033" xr:uid="{00000000-0005-0000-0000-000043030000}"/>
    <cellStyle name="Navadno 11 27 2" xfId="1034" xr:uid="{00000000-0005-0000-0000-000044030000}"/>
    <cellStyle name="Navadno 11 28" xfId="1035" xr:uid="{00000000-0005-0000-0000-000045030000}"/>
    <cellStyle name="Navadno 11 28 2" xfId="1036" xr:uid="{00000000-0005-0000-0000-000046030000}"/>
    <cellStyle name="Navadno 11 29" xfId="1037" xr:uid="{00000000-0005-0000-0000-000047030000}"/>
    <cellStyle name="Navadno 11 29 2" xfId="1038" xr:uid="{00000000-0005-0000-0000-000048030000}"/>
    <cellStyle name="Navadno 11 3" xfId="1039" xr:uid="{00000000-0005-0000-0000-000049030000}"/>
    <cellStyle name="Navadno 11 3 2" xfId="1040" xr:uid="{00000000-0005-0000-0000-00004A030000}"/>
    <cellStyle name="Navadno 11 3 3" xfId="1041" xr:uid="{00000000-0005-0000-0000-00004B030000}"/>
    <cellStyle name="Navadno 11 3 4" xfId="1042" xr:uid="{00000000-0005-0000-0000-00004C030000}"/>
    <cellStyle name="Navadno 11 3 5" xfId="1043" xr:uid="{00000000-0005-0000-0000-00004D030000}"/>
    <cellStyle name="Navadno 11 3 6" xfId="1044" xr:uid="{00000000-0005-0000-0000-00004E030000}"/>
    <cellStyle name="Navadno 11 30" xfId="1045" xr:uid="{00000000-0005-0000-0000-00004F030000}"/>
    <cellStyle name="Navadno 11 30 2" xfId="1046" xr:uid="{00000000-0005-0000-0000-000050030000}"/>
    <cellStyle name="Navadno 11 31" xfId="1047" xr:uid="{00000000-0005-0000-0000-000051030000}"/>
    <cellStyle name="Navadno 11 31 2" xfId="1048" xr:uid="{00000000-0005-0000-0000-000052030000}"/>
    <cellStyle name="Navadno 11 32" xfId="1049" xr:uid="{00000000-0005-0000-0000-000053030000}"/>
    <cellStyle name="Navadno 11 32 2" xfId="1050" xr:uid="{00000000-0005-0000-0000-000054030000}"/>
    <cellStyle name="Navadno 11 33" xfId="1051" xr:uid="{00000000-0005-0000-0000-000055030000}"/>
    <cellStyle name="Navadno 11 33 2" xfId="1052" xr:uid="{00000000-0005-0000-0000-000056030000}"/>
    <cellStyle name="Navadno 11 34" xfId="1053" xr:uid="{00000000-0005-0000-0000-000057030000}"/>
    <cellStyle name="Navadno 11 34 2" xfId="1054" xr:uid="{00000000-0005-0000-0000-000058030000}"/>
    <cellStyle name="Navadno 11 35" xfId="1055" xr:uid="{00000000-0005-0000-0000-000059030000}"/>
    <cellStyle name="Navadno 11 35 2" xfId="1056" xr:uid="{00000000-0005-0000-0000-00005A030000}"/>
    <cellStyle name="Navadno 11 36" xfId="1057" xr:uid="{00000000-0005-0000-0000-00005B030000}"/>
    <cellStyle name="Navadno 11 36 2" xfId="1058" xr:uid="{00000000-0005-0000-0000-00005C030000}"/>
    <cellStyle name="Navadno 11 37" xfId="1059" xr:uid="{00000000-0005-0000-0000-00005D030000}"/>
    <cellStyle name="Navadno 11 37 2" xfId="1060" xr:uid="{00000000-0005-0000-0000-00005E030000}"/>
    <cellStyle name="Navadno 11 38" xfId="1061" xr:uid="{00000000-0005-0000-0000-00005F030000}"/>
    <cellStyle name="Navadno 11 38 2" xfId="1062" xr:uid="{00000000-0005-0000-0000-000060030000}"/>
    <cellStyle name="Navadno 11 39" xfId="1063" xr:uid="{00000000-0005-0000-0000-000061030000}"/>
    <cellStyle name="Navadno 11 39 2" xfId="1064" xr:uid="{00000000-0005-0000-0000-000062030000}"/>
    <cellStyle name="Navadno 11 4" xfId="1065" xr:uid="{00000000-0005-0000-0000-000063030000}"/>
    <cellStyle name="Navadno 11 4 2" xfId="1066" xr:uid="{00000000-0005-0000-0000-000064030000}"/>
    <cellStyle name="Navadno 11 4 3" xfId="1067" xr:uid="{00000000-0005-0000-0000-000065030000}"/>
    <cellStyle name="Navadno 11 4 4" xfId="1068" xr:uid="{00000000-0005-0000-0000-000066030000}"/>
    <cellStyle name="Navadno 11 4 5" xfId="1069" xr:uid="{00000000-0005-0000-0000-000067030000}"/>
    <cellStyle name="Navadno 11 4 6" xfId="1070" xr:uid="{00000000-0005-0000-0000-000068030000}"/>
    <cellStyle name="Navadno 11 40" xfId="1071" xr:uid="{00000000-0005-0000-0000-000069030000}"/>
    <cellStyle name="Navadno 11 40 2" xfId="1072" xr:uid="{00000000-0005-0000-0000-00006A030000}"/>
    <cellStyle name="Navadno 11 41" xfId="1073" xr:uid="{00000000-0005-0000-0000-00006B030000}"/>
    <cellStyle name="Navadno 11 41 2" xfId="1074" xr:uid="{00000000-0005-0000-0000-00006C030000}"/>
    <cellStyle name="Navadno 11 42" xfId="1075" xr:uid="{00000000-0005-0000-0000-00006D030000}"/>
    <cellStyle name="Navadno 11 42 2" xfId="1076" xr:uid="{00000000-0005-0000-0000-00006E030000}"/>
    <cellStyle name="Navadno 11 43" xfId="1077" xr:uid="{00000000-0005-0000-0000-00006F030000}"/>
    <cellStyle name="Navadno 11 43 2" xfId="1078" xr:uid="{00000000-0005-0000-0000-000070030000}"/>
    <cellStyle name="Navadno 11 44" xfId="1079" xr:uid="{00000000-0005-0000-0000-000071030000}"/>
    <cellStyle name="Navadno 11 44 2" xfId="1080" xr:uid="{00000000-0005-0000-0000-000072030000}"/>
    <cellStyle name="Navadno 11 5" xfId="1081" xr:uid="{00000000-0005-0000-0000-000073030000}"/>
    <cellStyle name="Navadno 11 5 2" xfId="1082" xr:uid="{00000000-0005-0000-0000-000074030000}"/>
    <cellStyle name="Navadno 11 5 3" xfId="1083" xr:uid="{00000000-0005-0000-0000-000075030000}"/>
    <cellStyle name="Navadno 11 5 4" xfId="1084" xr:uid="{00000000-0005-0000-0000-000076030000}"/>
    <cellStyle name="Navadno 11 5 5" xfId="1085" xr:uid="{00000000-0005-0000-0000-000077030000}"/>
    <cellStyle name="Navadno 11 5 6" xfId="1086" xr:uid="{00000000-0005-0000-0000-000078030000}"/>
    <cellStyle name="Navadno 11 6" xfId="1087" xr:uid="{00000000-0005-0000-0000-000079030000}"/>
    <cellStyle name="Navadno 11 6 2" xfId="1088" xr:uid="{00000000-0005-0000-0000-00007A030000}"/>
    <cellStyle name="Navadno 11 6 3" xfId="1089" xr:uid="{00000000-0005-0000-0000-00007B030000}"/>
    <cellStyle name="Navadno 11 6 4" xfId="1090" xr:uid="{00000000-0005-0000-0000-00007C030000}"/>
    <cellStyle name="Navadno 11 6 5" xfId="1091" xr:uid="{00000000-0005-0000-0000-00007D030000}"/>
    <cellStyle name="Navadno 11 6 6" xfId="1092" xr:uid="{00000000-0005-0000-0000-00007E030000}"/>
    <cellStyle name="Navadno 11 7" xfId="1093" xr:uid="{00000000-0005-0000-0000-00007F030000}"/>
    <cellStyle name="Navadno 11 7 2" xfId="1094" xr:uid="{00000000-0005-0000-0000-000080030000}"/>
    <cellStyle name="Navadno 11 8" xfId="1095" xr:uid="{00000000-0005-0000-0000-000081030000}"/>
    <cellStyle name="Navadno 11 8 2" xfId="1096" xr:uid="{00000000-0005-0000-0000-000082030000}"/>
    <cellStyle name="Navadno 11 9" xfId="1097" xr:uid="{00000000-0005-0000-0000-000083030000}"/>
    <cellStyle name="Navadno 11 9 2" xfId="1098" xr:uid="{00000000-0005-0000-0000-000084030000}"/>
    <cellStyle name="Navadno 12" xfId="156" xr:uid="{00000000-0005-0000-0000-000085030000}"/>
    <cellStyle name="Navadno 12 2" xfId="157" xr:uid="{00000000-0005-0000-0000-000086030000}"/>
    <cellStyle name="Navadno 12 2 2" xfId="1099" xr:uid="{00000000-0005-0000-0000-000087030000}"/>
    <cellStyle name="Navadno 12 2 3" xfId="1100" xr:uid="{00000000-0005-0000-0000-000088030000}"/>
    <cellStyle name="Navadno 12 2 4" xfId="1101" xr:uid="{00000000-0005-0000-0000-000089030000}"/>
    <cellStyle name="Navadno 12 2 5" xfId="1102" xr:uid="{00000000-0005-0000-0000-00008A030000}"/>
    <cellStyle name="Navadno 12 2 6" xfId="1103" xr:uid="{00000000-0005-0000-0000-00008B030000}"/>
    <cellStyle name="Navadno 12 3" xfId="158" xr:uid="{00000000-0005-0000-0000-00008C030000}"/>
    <cellStyle name="Navadno 12 3 2" xfId="1104" xr:uid="{00000000-0005-0000-0000-00008D030000}"/>
    <cellStyle name="Navadno 12 3 3" xfId="1105" xr:uid="{00000000-0005-0000-0000-00008E030000}"/>
    <cellStyle name="Navadno 12 3 4" xfId="1106" xr:uid="{00000000-0005-0000-0000-00008F030000}"/>
    <cellStyle name="Navadno 12 3 5" xfId="1107" xr:uid="{00000000-0005-0000-0000-000090030000}"/>
    <cellStyle name="Navadno 12 3 6" xfId="1108" xr:uid="{00000000-0005-0000-0000-000091030000}"/>
    <cellStyle name="Navadno 12 4" xfId="1109" xr:uid="{00000000-0005-0000-0000-000092030000}"/>
    <cellStyle name="Navadno 12 4 2" xfId="1110" xr:uid="{00000000-0005-0000-0000-000093030000}"/>
    <cellStyle name="Navadno 12 4 3" xfId="1111" xr:uid="{00000000-0005-0000-0000-000094030000}"/>
    <cellStyle name="Navadno 12 4 4" xfId="1112" xr:uid="{00000000-0005-0000-0000-000095030000}"/>
    <cellStyle name="Navadno 12 4 5" xfId="1113" xr:uid="{00000000-0005-0000-0000-000096030000}"/>
    <cellStyle name="Navadno 12 4 6" xfId="1114" xr:uid="{00000000-0005-0000-0000-000097030000}"/>
    <cellStyle name="Navadno 12 5" xfId="1115" xr:uid="{00000000-0005-0000-0000-000098030000}"/>
    <cellStyle name="Navadno 12 5 2" xfId="1116" xr:uid="{00000000-0005-0000-0000-000099030000}"/>
    <cellStyle name="Navadno 12 5 3" xfId="1117" xr:uid="{00000000-0005-0000-0000-00009A030000}"/>
    <cellStyle name="Navadno 12 5 4" xfId="1118" xr:uid="{00000000-0005-0000-0000-00009B030000}"/>
    <cellStyle name="Navadno 12 5 5" xfId="1119" xr:uid="{00000000-0005-0000-0000-00009C030000}"/>
    <cellStyle name="Navadno 12 5 6" xfId="1120" xr:uid="{00000000-0005-0000-0000-00009D030000}"/>
    <cellStyle name="Navadno 12 6" xfId="1121" xr:uid="{00000000-0005-0000-0000-00009E030000}"/>
    <cellStyle name="Navadno 12 6 2" xfId="1122" xr:uid="{00000000-0005-0000-0000-00009F030000}"/>
    <cellStyle name="Navadno 12 6 3" xfId="1123" xr:uid="{00000000-0005-0000-0000-0000A0030000}"/>
    <cellStyle name="Navadno 12 6 4" xfId="1124" xr:uid="{00000000-0005-0000-0000-0000A1030000}"/>
    <cellStyle name="Navadno 12 6 5" xfId="1125" xr:uid="{00000000-0005-0000-0000-0000A2030000}"/>
    <cellStyle name="Navadno 12 6 6" xfId="1126" xr:uid="{00000000-0005-0000-0000-0000A3030000}"/>
    <cellStyle name="Navadno 12 7" xfId="1127" xr:uid="{00000000-0005-0000-0000-0000A4030000}"/>
    <cellStyle name="Navadno 13" xfId="159" xr:uid="{00000000-0005-0000-0000-0000A5030000}"/>
    <cellStyle name="Navadno 13 2" xfId="351" xr:uid="{00000000-0005-0000-0000-0000A6030000}"/>
    <cellStyle name="Navadno 13 2 2" xfId="1128" xr:uid="{00000000-0005-0000-0000-0000A7030000}"/>
    <cellStyle name="Navadno 13 2 3" xfId="1129" xr:uid="{00000000-0005-0000-0000-0000A8030000}"/>
    <cellStyle name="Navadno 13 2 4" xfId="1130" xr:uid="{00000000-0005-0000-0000-0000A9030000}"/>
    <cellStyle name="Navadno 13 2 5" xfId="1131" xr:uid="{00000000-0005-0000-0000-0000AA030000}"/>
    <cellStyle name="Navadno 13 2 6" xfId="1132" xr:uid="{00000000-0005-0000-0000-0000AB030000}"/>
    <cellStyle name="Navadno 13 3" xfId="1133" xr:uid="{00000000-0005-0000-0000-0000AC030000}"/>
    <cellStyle name="Navadno 13 3 2" xfId="1134" xr:uid="{00000000-0005-0000-0000-0000AD030000}"/>
    <cellStyle name="Navadno 13 3 3" xfId="1135" xr:uid="{00000000-0005-0000-0000-0000AE030000}"/>
    <cellStyle name="Navadno 13 3 4" xfId="1136" xr:uid="{00000000-0005-0000-0000-0000AF030000}"/>
    <cellStyle name="Navadno 13 3 5" xfId="1137" xr:uid="{00000000-0005-0000-0000-0000B0030000}"/>
    <cellStyle name="Navadno 13 3 6" xfId="1138" xr:uid="{00000000-0005-0000-0000-0000B1030000}"/>
    <cellStyle name="Navadno 13 4" xfId="1139" xr:uid="{00000000-0005-0000-0000-0000B2030000}"/>
    <cellStyle name="Navadno 13 4 2" xfId="1140" xr:uid="{00000000-0005-0000-0000-0000B3030000}"/>
    <cellStyle name="Navadno 13 4 3" xfId="1141" xr:uid="{00000000-0005-0000-0000-0000B4030000}"/>
    <cellStyle name="Navadno 13 4 4" xfId="1142" xr:uid="{00000000-0005-0000-0000-0000B5030000}"/>
    <cellStyle name="Navadno 13 4 5" xfId="1143" xr:uid="{00000000-0005-0000-0000-0000B6030000}"/>
    <cellStyle name="Navadno 13 4 6" xfId="1144" xr:uid="{00000000-0005-0000-0000-0000B7030000}"/>
    <cellStyle name="Navadno 13 5" xfId="1145" xr:uid="{00000000-0005-0000-0000-0000B8030000}"/>
    <cellStyle name="Navadno 13 5 2" xfId="1146" xr:uid="{00000000-0005-0000-0000-0000B9030000}"/>
    <cellStyle name="Navadno 13 5 3" xfId="1147" xr:uid="{00000000-0005-0000-0000-0000BA030000}"/>
    <cellStyle name="Navadno 13 5 4" xfId="1148" xr:uid="{00000000-0005-0000-0000-0000BB030000}"/>
    <cellStyle name="Navadno 13 5 5" xfId="1149" xr:uid="{00000000-0005-0000-0000-0000BC030000}"/>
    <cellStyle name="Navadno 13 5 6" xfId="1150" xr:uid="{00000000-0005-0000-0000-0000BD030000}"/>
    <cellStyle name="Navadno 13 6" xfId="1151" xr:uid="{00000000-0005-0000-0000-0000BE030000}"/>
    <cellStyle name="Navadno 13 6 2" xfId="1152" xr:uid="{00000000-0005-0000-0000-0000BF030000}"/>
    <cellStyle name="Navadno 13 6 3" xfId="1153" xr:uid="{00000000-0005-0000-0000-0000C0030000}"/>
    <cellStyle name="Navadno 13 6 4" xfId="1154" xr:uid="{00000000-0005-0000-0000-0000C1030000}"/>
    <cellStyle name="Navadno 13 6 5" xfId="1155" xr:uid="{00000000-0005-0000-0000-0000C2030000}"/>
    <cellStyle name="Navadno 13 6 6" xfId="1156" xr:uid="{00000000-0005-0000-0000-0000C3030000}"/>
    <cellStyle name="Navadno 13 7" xfId="1157" xr:uid="{00000000-0005-0000-0000-0000C4030000}"/>
    <cellStyle name="Navadno 14" xfId="160" xr:uid="{00000000-0005-0000-0000-0000C5030000}"/>
    <cellStyle name="Navadno 14 2" xfId="254" xr:uid="{00000000-0005-0000-0000-0000C6030000}"/>
    <cellStyle name="Navadno 14 2 2" xfId="1158" xr:uid="{00000000-0005-0000-0000-0000C7030000}"/>
    <cellStyle name="Navadno 14 2 3" xfId="1159" xr:uid="{00000000-0005-0000-0000-0000C8030000}"/>
    <cellStyle name="Navadno 14 2 4" xfId="1160" xr:uid="{00000000-0005-0000-0000-0000C9030000}"/>
    <cellStyle name="Navadno 14 2 5" xfId="1161" xr:uid="{00000000-0005-0000-0000-0000CA030000}"/>
    <cellStyle name="Navadno 14 2 6" xfId="1162" xr:uid="{00000000-0005-0000-0000-0000CB030000}"/>
    <cellStyle name="Navadno 14 3" xfId="1163" xr:uid="{00000000-0005-0000-0000-0000CC030000}"/>
    <cellStyle name="Navadno 14 3 2" xfId="1164" xr:uid="{00000000-0005-0000-0000-0000CD030000}"/>
    <cellStyle name="Navadno 14 3 3" xfId="1165" xr:uid="{00000000-0005-0000-0000-0000CE030000}"/>
    <cellStyle name="Navadno 14 3 4" xfId="1166" xr:uid="{00000000-0005-0000-0000-0000CF030000}"/>
    <cellStyle name="Navadno 14 3 5" xfId="1167" xr:uid="{00000000-0005-0000-0000-0000D0030000}"/>
    <cellStyle name="Navadno 14 3 6" xfId="1168" xr:uid="{00000000-0005-0000-0000-0000D1030000}"/>
    <cellStyle name="Navadno 14 4" xfId="1169" xr:uid="{00000000-0005-0000-0000-0000D2030000}"/>
    <cellStyle name="Navadno 14 4 2" xfId="1170" xr:uid="{00000000-0005-0000-0000-0000D3030000}"/>
    <cellStyle name="Navadno 14 4 3" xfId="1171" xr:uid="{00000000-0005-0000-0000-0000D4030000}"/>
    <cellStyle name="Navadno 14 4 4" xfId="1172" xr:uid="{00000000-0005-0000-0000-0000D5030000}"/>
    <cellStyle name="Navadno 14 4 5" xfId="1173" xr:uid="{00000000-0005-0000-0000-0000D6030000}"/>
    <cellStyle name="Navadno 14 4 6" xfId="1174" xr:uid="{00000000-0005-0000-0000-0000D7030000}"/>
    <cellStyle name="Navadno 14 5" xfId="1175" xr:uid="{00000000-0005-0000-0000-0000D8030000}"/>
    <cellStyle name="Navadno 14 5 2" xfId="1176" xr:uid="{00000000-0005-0000-0000-0000D9030000}"/>
    <cellStyle name="Navadno 14 5 3" xfId="1177" xr:uid="{00000000-0005-0000-0000-0000DA030000}"/>
    <cellStyle name="Navadno 14 5 4" xfId="1178" xr:uid="{00000000-0005-0000-0000-0000DB030000}"/>
    <cellStyle name="Navadno 14 5 5" xfId="1179" xr:uid="{00000000-0005-0000-0000-0000DC030000}"/>
    <cellStyle name="Navadno 14 5 6" xfId="1180" xr:uid="{00000000-0005-0000-0000-0000DD030000}"/>
    <cellStyle name="Navadno 14 6" xfId="1181" xr:uid="{00000000-0005-0000-0000-0000DE030000}"/>
    <cellStyle name="Navadno 14 6 2" xfId="1182" xr:uid="{00000000-0005-0000-0000-0000DF030000}"/>
    <cellStyle name="Navadno 14 6 3" xfId="1183" xr:uid="{00000000-0005-0000-0000-0000E0030000}"/>
    <cellStyle name="Navadno 14 6 4" xfId="1184" xr:uid="{00000000-0005-0000-0000-0000E1030000}"/>
    <cellStyle name="Navadno 14 6 5" xfId="1185" xr:uid="{00000000-0005-0000-0000-0000E2030000}"/>
    <cellStyle name="Navadno 14 6 6" xfId="1186" xr:uid="{00000000-0005-0000-0000-0000E3030000}"/>
    <cellStyle name="Navadno 14 7" xfId="1187" xr:uid="{00000000-0005-0000-0000-0000E4030000}"/>
    <cellStyle name="Navadno 15" xfId="39" xr:uid="{00000000-0005-0000-0000-0000E5030000}"/>
    <cellStyle name="Navadno 15 2" xfId="1188" xr:uid="{00000000-0005-0000-0000-0000E6030000}"/>
    <cellStyle name="Navadno 15 2 2" xfId="1189" xr:uid="{00000000-0005-0000-0000-0000E7030000}"/>
    <cellStyle name="Navadno 15 2 3" xfId="1190" xr:uid="{00000000-0005-0000-0000-0000E8030000}"/>
    <cellStyle name="Navadno 15 2 4" xfId="1191" xr:uid="{00000000-0005-0000-0000-0000E9030000}"/>
    <cellStyle name="Navadno 15 2 5" xfId="1192" xr:uid="{00000000-0005-0000-0000-0000EA030000}"/>
    <cellStyle name="Navadno 15 2 6" xfId="1193" xr:uid="{00000000-0005-0000-0000-0000EB030000}"/>
    <cellStyle name="Navadno 15 3" xfId="1194" xr:uid="{00000000-0005-0000-0000-0000EC030000}"/>
    <cellStyle name="Navadno 15 3 2" xfId="1195" xr:uid="{00000000-0005-0000-0000-0000ED030000}"/>
    <cellStyle name="Navadno 15 3 3" xfId="1196" xr:uid="{00000000-0005-0000-0000-0000EE030000}"/>
    <cellStyle name="Navadno 15 3 4" xfId="1197" xr:uid="{00000000-0005-0000-0000-0000EF030000}"/>
    <cellStyle name="Navadno 15 3 5" xfId="1198" xr:uid="{00000000-0005-0000-0000-0000F0030000}"/>
    <cellStyle name="Navadno 15 3 6" xfId="1199" xr:uid="{00000000-0005-0000-0000-0000F1030000}"/>
    <cellStyle name="Navadno 15 4" xfId="1200" xr:uid="{00000000-0005-0000-0000-0000F2030000}"/>
    <cellStyle name="Navadno 15 4 2" xfId="1201" xr:uid="{00000000-0005-0000-0000-0000F3030000}"/>
    <cellStyle name="Navadno 15 4 3" xfId="1202" xr:uid="{00000000-0005-0000-0000-0000F4030000}"/>
    <cellStyle name="Navadno 15 4 4" xfId="1203" xr:uid="{00000000-0005-0000-0000-0000F5030000}"/>
    <cellStyle name="Navadno 15 4 5" xfId="1204" xr:uid="{00000000-0005-0000-0000-0000F6030000}"/>
    <cellStyle name="Navadno 15 4 6" xfId="1205" xr:uid="{00000000-0005-0000-0000-0000F7030000}"/>
    <cellStyle name="Navadno 15 5" xfId="1206" xr:uid="{00000000-0005-0000-0000-0000F8030000}"/>
    <cellStyle name="Navadno 15 5 2" xfId="1207" xr:uid="{00000000-0005-0000-0000-0000F9030000}"/>
    <cellStyle name="Navadno 15 5 3" xfId="1208" xr:uid="{00000000-0005-0000-0000-0000FA030000}"/>
    <cellStyle name="Navadno 15 5 4" xfId="1209" xr:uid="{00000000-0005-0000-0000-0000FB030000}"/>
    <cellStyle name="Navadno 15 5 5" xfId="1210" xr:uid="{00000000-0005-0000-0000-0000FC030000}"/>
    <cellStyle name="Navadno 15 5 6" xfId="1211" xr:uid="{00000000-0005-0000-0000-0000FD030000}"/>
    <cellStyle name="Navadno 15 6" xfId="1212" xr:uid="{00000000-0005-0000-0000-0000FE030000}"/>
    <cellStyle name="Navadno 15 6 2" xfId="1213" xr:uid="{00000000-0005-0000-0000-0000FF030000}"/>
    <cellStyle name="Navadno 15 6 3" xfId="1214" xr:uid="{00000000-0005-0000-0000-000000040000}"/>
    <cellStyle name="Navadno 15 6 4" xfId="1215" xr:uid="{00000000-0005-0000-0000-000001040000}"/>
    <cellStyle name="Navadno 15 6 5" xfId="1216" xr:uid="{00000000-0005-0000-0000-000002040000}"/>
    <cellStyle name="Navadno 15 6 6" xfId="1217" xr:uid="{00000000-0005-0000-0000-000003040000}"/>
    <cellStyle name="Navadno 15 7" xfId="1218" xr:uid="{00000000-0005-0000-0000-000004040000}"/>
    <cellStyle name="Navadno 16" xfId="161" xr:uid="{00000000-0005-0000-0000-000005040000}"/>
    <cellStyle name="Navadno 16 2" xfId="1219" xr:uid="{00000000-0005-0000-0000-000006040000}"/>
    <cellStyle name="Navadno 16 2 2" xfId="1220" xr:uid="{00000000-0005-0000-0000-000007040000}"/>
    <cellStyle name="Navadno 16 2 3" xfId="1221" xr:uid="{00000000-0005-0000-0000-000008040000}"/>
    <cellStyle name="Navadno 16 2 4" xfId="1222" xr:uid="{00000000-0005-0000-0000-000009040000}"/>
    <cellStyle name="Navadno 16 2 5" xfId="1223" xr:uid="{00000000-0005-0000-0000-00000A040000}"/>
    <cellStyle name="Navadno 16 2 6" xfId="1224" xr:uid="{00000000-0005-0000-0000-00000B040000}"/>
    <cellStyle name="Navadno 16 3" xfId="1225" xr:uid="{00000000-0005-0000-0000-00000C040000}"/>
    <cellStyle name="Navadno 16 3 2" xfId="1226" xr:uid="{00000000-0005-0000-0000-00000D040000}"/>
    <cellStyle name="Navadno 16 3 3" xfId="1227" xr:uid="{00000000-0005-0000-0000-00000E040000}"/>
    <cellStyle name="Navadno 16 3 4" xfId="1228" xr:uid="{00000000-0005-0000-0000-00000F040000}"/>
    <cellStyle name="Navadno 16 3 5" xfId="1229" xr:uid="{00000000-0005-0000-0000-000010040000}"/>
    <cellStyle name="Navadno 16 3 6" xfId="1230" xr:uid="{00000000-0005-0000-0000-000011040000}"/>
    <cellStyle name="Navadno 16 4" xfId="1231" xr:uid="{00000000-0005-0000-0000-000012040000}"/>
    <cellStyle name="Navadno 16 4 2" xfId="1232" xr:uid="{00000000-0005-0000-0000-000013040000}"/>
    <cellStyle name="Navadno 16 4 3" xfId="1233" xr:uid="{00000000-0005-0000-0000-000014040000}"/>
    <cellStyle name="Navadno 16 4 4" xfId="1234" xr:uid="{00000000-0005-0000-0000-000015040000}"/>
    <cellStyle name="Navadno 16 4 5" xfId="1235" xr:uid="{00000000-0005-0000-0000-000016040000}"/>
    <cellStyle name="Navadno 16 4 6" xfId="1236" xr:uid="{00000000-0005-0000-0000-000017040000}"/>
    <cellStyle name="Navadno 16 5" xfId="1237" xr:uid="{00000000-0005-0000-0000-000018040000}"/>
    <cellStyle name="Navadno 16 5 2" xfId="1238" xr:uid="{00000000-0005-0000-0000-000019040000}"/>
    <cellStyle name="Navadno 16 5 3" xfId="1239" xr:uid="{00000000-0005-0000-0000-00001A040000}"/>
    <cellStyle name="Navadno 16 5 4" xfId="1240" xr:uid="{00000000-0005-0000-0000-00001B040000}"/>
    <cellStyle name="Navadno 16 5 5" xfId="1241" xr:uid="{00000000-0005-0000-0000-00001C040000}"/>
    <cellStyle name="Navadno 16 5 6" xfId="1242" xr:uid="{00000000-0005-0000-0000-00001D040000}"/>
    <cellStyle name="Navadno 16 6" xfId="1243" xr:uid="{00000000-0005-0000-0000-00001E040000}"/>
    <cellStyle name="Navadno 16 6 2" xfId="1244" xr:uid="{00000000-0005-0000-0000-00001F040000}"/>
    <cellStyle name="Navadno 16 6 3" xfId="1245" xr:uid="{00000000-0005-0000-0000-000020040000}"/>
    <cellStyle name="Navadno 16 6 4" xfId="1246" xr:uid="{00000000-0005-0000-0000-000021040000}"/>
    <cellStyle name="Navadno 16 6 5" xfId="1247" xr:uid="{00000000-0005-0000-0000-000022040000}"/>
    <cellStyle name="Navadno 16 6 6" xfId="1248" xr:uid="{00000000-0005-0000-0000-000023040000}"/>
    <cellStyle name="Navadno 16 7" xfId="1249" xr:uid="{00000000-0005-0000-0000-000024040000}"/>
    <cellStyle name="Navadno 17" xfId="299" xr:uid="{00000000-0005-0000-0000-000025040000}"/>
    <cellStyle name="Navadno 17 2" xfId="352" xr:uid="{00000000-0005-0000-0000-000026040000}"/>
    <cellStyle name="Navadno 17 2 2" xfId="1250" xr:uid="{00000000-0005-0000-0000-000027040000}"/>
    <cellStyle name="Navadno 17 2 3" xfId="1251" xr:uid="{00000000-0005-0000-0000-000028040000}"/>
    <cellStyle name="Navadno 17 2 4" xfId="1252" xr:uid="{00000000-0005-0000-0000-000029040000}"/>
    <cellStyle name="Navadno 17 2 5" xfId="1253" xr:uid="{00000000-0005-0000-0000-00002A040000}"/>
    <cellStyle name="Navadno 17 2 6" xfId="1254" xr:uid="{00000000-0005-0000-0000-00002B040000}"/>
    <cellStyle name="Navadno 17 3" xfId="1255" xr:uid="{00000000-0005-0000-0000-00002C040000}"/>
    <cellStyle name="Navadno 17 3 2" xfId="1256" xr:uid="{00000000-0005-0000-0000-00002D040000}"/>
    <cellStyle name="Navadno 17 3 3" xfId="1257" xr:uid="{00000000-0005-0000-0000-00002E040000}"/>
    <cellStyle name="Navadno 17 3 4" xfId="1258" xr:uid="{00000000-0005-0000-0000-00002F040000}"/>
    <cellStyle name="Navadno 17 3 5" xfId="1259" xr:uid="{00000000-0005-0000-0000-000030040000}"/>
    <cellStyle name="Navadno 17 3 6" xfId="1260" xr:uid="{00000000-0005-0000-0000-000031040000}"/>
    <cellStyle name="Navadno 17 4" xfId="1261" xr:uid="{00000000-0005-0000-0000-000032040000}"/>
    <cellStyle name="Navadno 17 4 2" xfId="1262" xr:uid="{00000000-0005-0000-0000-000033040000}"/>
    <cellStyle name="Navadno 17 4 3" xfId="1263" xr:uid="{00000000-0005-0000-0000-000034040000}"/>
    <cellStyle name="Navadno 17 4 4" xfId="1264" xr:uid="{00000000-0005-0000-0000-000035040000}"/>
    <cellStyle name="Navadno 17 4 5" xfId="1265" xr:uid="{00000000-0005-0000-0000-000036040000}"/>
    <cellStyle name="Navadno 17 4 6" xfId="1266" xr:uid="{00000000-0005-0000-0000-000037040000}"/>
    <cellStyle name="Navadno 17 5" xfId="1267" xr:uid="{00000000-0005-0000-0000-000038040000}"/>
    <cellStyle name="Navadno 17 5 2" xfId="1268" xr:uid="{00000000-0005-0000-0000-000039040000}"/>
    <cellStyle name="Navadno 17 5 3" xfId="1269" xr:uid="{00000000-0005-0000-0000-00003A040000}"/>
    <cellStyle name="Navadno 17 5 4" xfId="1270" xr:uid="{00000000-0005-0000-0000-00003B040000}"/>
    <cellStyle name="Navadno 17 5 5" xfId="1271" xr:uid="{00000000-0005-0000-0000-00003C040000}"/>
    <cellStyle name="Navadno 17 5 6" xfId="1272" xr:uid="{00000000-0005-0000-0000-00003D040000}"/>
    <cellStyle name="Navadno 17 6" xfId="1273" xr:uid="{00000000-0005-0000-0000-00003E040000}"/>
    <cellStyle name="Navadno 17 6 2" xfId="1274" xr:uid="{00000000-0005-0000-0000-00003F040000}"/>
    <cellStyle name="Navadno 17 6 3" xfId="1275" xr:uid="{00000000-0005-0000-0000-000040040000}"/>
    <cellStyle name="Navadno 17 6 4" xfId="1276" xr:uid="{00000000-0005-0000-0000-000041040000}"/>
    <cellStyle name="Navadno 17 6 5" xfId="1277" xr:uid="{00000000-0005-0000-0000-000042040000}"/>
    <cellStyle name="Navadno 17 6 6" xfId="1278" xr:uid="{00000000-0005-0000-0000-000043040000}"/>
    <cellStyle name="Navadno 17 7" xfId="1279" xr:uid="{00000000-0005-0000-0000-000044040000}"/>
    <cellStyle name="Navadno 18" xfId="162" xr:uid="{00000000-0005-0000-0000-000045040000}"/>
    <cellStyle name="Navadno 18 10" xfId="1280" xr:uid="{00000000-0005-0000-0000-000046040000}"/>
    <cellStyle name="Navadno 18 2" xfId="353" xr:uid="{00000000-0005-0000-0000-000047040000}"/>
    <cellStyle name="Navadno 18 2 2" xfId="1281" xr:uid="{00000000-0005-0000-0000-000048040000}"/>
    <cellStyle name="Navadno 18 2 3" xfId="1282" xr:uid="{00000000-0005-0000-0000-000049040000}"/>
    <cellStyle name="Navadno 18 2 4" xfId="1283" xr:uid="{00000000-0005-0000-0000-00004A040000}"/>
    <cellStyle name="Navadno 18 2 5" xfId="1284" xr:uid="{00000000-0005-0000-0000-00004B040000}"/>
    <cellStyle name="Navadno 18 2 6" xfId="1285" xr:uid="{00000000-0005-0000-0000-00004C040000}"/>
    <cellStyle name="Navadno 18 3" xfId="1286" xr:uid="{00000000-0005-0000-0000-00004D040000}"/>
    <cellStyle name="Navadno 18 3 2" xfId="1287" xr:uid="{00000000-0005-0000-0000-00004E040000}"/>
    <cellStyle name="Navadno 18 3 3" xfId="1288" xr:uid="{00000000-0005-0000-0000-00004F040000}"/>
    <cellStyle name="Navadno 18 3 4" xfId="1289" xr:uid="{00000000-0005-0000-0000-000050040000}"/>
    <cellStyle name="Navadno 18 3 5" xfId="1290" xr:uid="{00000000-0005-0000-0000-000051040000}"/>
    <cellStyle name="Navadno 18 3 6" xfId="1291" xr:uid="{00000000-0005-0000-0000-000052040000}"/>
    <cellStyle name="Navadno 18 4" xfId="1292" xr:uid="{00000000-0005-0000-0000-000053040000}"/>
    <cellStyle name="Navadno 18 4 2" xfId="1293" xr:uid="{00000000-0005-0000-0000-000054040000}"/>
    <cellStyle name="Navadno 18 4 3" xfId="1294" xr:uid="{00000000-0005-0000-0000-000055040000}"/>
    <cellStyle name="Navadno 18 4 4" xfId="1295" xr:uid="{00000000-0005-0000-0000-000056040000}"/>
    <cellStyle name="Navadno 18 4 5" xfId="1296" xr:uid="{00000000-0005-0000-0000-000057040000}"/>
    <cellStyle name="Navadno 18 4 6" xfId="1297" xr:uid="{00000000-0005-0000-0000-000058040000}"/>
    <cellStyle name="Navadno 18 5" xfId="1298" xr:uid="{00000000-0005-0000-0000-000059040000}"/>
    <cellStyle name="Navadno 18 5 2" xfId="1299" xr:uid="{00000000-0005-0000-0000-00005A040000}"/>
    <cellStyle name="Navadno 18 5 3" xfId="1300" xr:uid="{00000000-0005-0000-0000-00005B040000}"/>
    <cellStyle name="Navadno 18 5 4" xfId="1301" xr:uid="{00000000-0005-0000-0000-00005C040000}"/>
    <cellStyle name="Navadno 18 5 5" xfId="1302" xr:uid="{00000000-0005-0000-0000-00005D040000}"/>
    <cellStyle name="Navadno 18 5 6" xfId="1303" xr:uid="{00000000-0005-0000-0000-00005E040000}"/>
    <cellStyle name="Navadno 18 6" xfId="1304" xr:uid="{00000000-0005-0000-0000-00005F040000}"/>
    <cellStyle name="Navadno 18 6 2" xfId="1305" xr:uid="{00000000-0005-0000-0000-000060040000}"/>
    <cellStyle name="Navadno 18 6 3" xfId="1306" xr:uid="{00000000-0005-0000-0000-000061040000}"/>
    <cellStyle name="Navadno 18 6 4" xfId="1307" xr:uid="{00000000-0005-0000-0000-000062040000}"/>
    <cellStyle name="Navadno 18 6 5" xfId="1308" xr:uid="{00000000-0005-0000-0000-000063040000}"/>
    <cellStyle name="Navadno 18 6 6" xfId="1309" xr:uid="{00000000-0005-0000-0000-000064040000}"/>
    <cellStyle name="Navadno 18 7" xfId="1310" xr:uid="{00000000-0005-0000-0000-000065040000}"/>
    <cellStyle name="Navadno 18 7 2" xfId="1311" xr:uid="{00000000-0005-0000-0000-000066040000}"/>
    <cellStyle name="Navadno 18 8" xfId="1312" xr:uid="{00000000-0005-0000-0000-000067040000}"/>
    <cellStyle name="Navadno 18 8 2" xfId="1313" xr:uid="{00000000-0005-0000-0000-000068040000}"/>
    <cellStyle name="Navadno 18 9" xfId="1314" xr:uid="{00000000-0005-0000-0000-000069040000}"/>
    <cellStyle name="Navadno 18 9 2" xfId="1315" xr:uid="{00000000-0005-0000-0000-00006A040000}"/>
    <cellStyle name="Navadno 19" xfId="300" xr:uid="{00000000-0005-0000-0000-00006B040000}"/>
    <cellStyle name="Navadno 19 2" xfId="1316" xr:uid="{00000000-0005-0000-0000-00006C040000}"/>
    <cellStyle name="Navadno 19 2 2" xfId="1317" xr:uid="{00000000-0005-0000-0000-00006D040000}"/>
    <cellStyle name="Navadno 19 2 3" xfId="1318" xr:uid="{00000000-0005-0000-0000-00006E040000}"/>
    <cellStyle name="Navadno 19 2 4" xfId="1319" xr:uid="{00000000-0005-0000-0000-00006F040000}"/>
    <cellStyle name="Navadno 19 2 5" xfId="1320" xr:uid="{00000000-0005-0000-0000-000070040000}"/>
    <cellStyle name="Navadno 19 2 6" xfId="1321" xr:uid="{00000000-0005-0000-0000-000071040000}"/>
    <cellStyle name="Navadno 19 3" xfId="1322" xr:uid="{00000000-0005-0000-0000-000072040000}"/>
    <cellStyle name="Navadno 19 3 2" xfId="1323" xr:uid="{00000000-0005-0000-0000-000073040000}"/>
    <cellStyle name="Navadno 19 3 3" xfId="1324" xr:uid="{00000000-0005-0000-0000-000074040000}"/>
    <cellStyle name="Navadno 19 3 4" xfId="1325" xr:uid="{00000000-0005-0000-0000-000075040000}"/>
    <cellStyle name="Navadno 19 3 5" xfId="1326" xr:uid="{00000000-0005-0000-0000-000076040000}"/>
    <cellStyle name="Navadno 19 3 6" xfId="1327" xr:uid="{00000000-0005-0000-0000-000077040000}"/>
    <cellStyle name="Navadno 19 4" xfId="1328" xr:uid="{00000000-0005-0000-0000-000078040000}"/>
    <cellStyle name="Navadno 19 4 2" xfId="1329" xr:uid="{00000000-0005-0000-0000-000079040000}"/>
    <cellStyle name="Navadno 19 4 3" xfId="1330" xr:uid="{00000000-0005-0000-0000-00007A040000}"/>
    <cellStyle name="Navadno 19 4 4" xfId="1331" xr:uid="{00000000-0005-0000-0000-00007B040000}"/>
    <cellStyle name="Navadno 19 4 5" xfId="1332" xr:uid="{00000000-0005-0000-0000-00007C040000}"/>
    <cellStyle name="Navadno 19 4 6" xfId="1333" xr:uid="{00000000-0005-0000-0000-00007D040000}"/>
    <cellStyle name="Navadno 19 5" xfId="1334" xr:uid="{00000000-0005-0000-0000-00007E040000}"/>
    <cellStyle name="Navadno 19 5 2" xfId="1335" xr:uid="{00000000-0005-0000-0000-00007F040000}"/>
    <cellStyle name="Navadno 19 5 3" xfId="1336" xr:uid="{00000000-0005-0000-0000-000080040000}"/>
    <cellStyle name="Navadno 19 5 4" xfId="1337" xr:uid="{00000000-0005-0000-0000-000081040000}"/>
    <cellStyle name="Navadno 19 5 5" xfId="1338" xr:uid="{00000000-0005-0000-0000-000082040000}"/>
    <cellStyle name="Navadno 19 5 6" xfId="1339" xr:uid="{00000000-0005-0000-0000-000083040000}"/>
    <cellStyle name="Navadno 19 6" xfId="1340" xr:uid="{00000000-0005-0000-0000-000084040000}"/>
    <cellStyle name="Navadno 19 6 2" xfId="1341" xr:uid="{00000000-0005-0000-0000-000085040000}"/>
    <cellStyle name="Navadno 19 6 3" xfId="1342" xr:uid="{00000000-0005-0000-0000-000086040000}"/>
    <cellStyle name="Navadno 19 6 4" xfId="1343" xr:uid="{00000000-0005-0000-0000-000087040000}"/>
    <cellStyle name="Navadno 19 6 5" xfId="1344" xr:uid="{00000000-0005-0000-0000-000088040000}"/>
    <cellStyle name="Navadno 19 6 6" xfId="1345" xr:uid="{00000000-0005-0000-0000-000089040000}"/>
    <cellStyle name="Navadno 19 7" xfId="1346" xr:uid="{00000000-0005-0000-0000-00008A040000}"/>
    <cellStyle name="Navadno 2" xfId="27" xr:uid="{00000000-0005-0000-0000-00008B040000}"/>
    <cellStyle name="Navadno 2 10" xfId="1347" xr:uid="{00000000-0005-0000-0000-00008C040000}"/>
    <cellStyle name="Navadno 2 10 2" xfId="1348" xr:uid="{00000000-0005-0000-0000-00008D040000}"/>
    <cellStyle name="Navadno 2 10 3" xfId="1349" xr:uid="{00000000-0005-0000-0000-00008E040000}"/>
    <cellStyle name="Navadno 2 10 4" xfId="1350" xr:uid="{00000000-0005-0000-0000-00008F040000}"/>
    <cellStyle name="Navadno 2 10 5" xfId="1351" xr:uid="{00000000-0005-0000-0000-000090040000}"/>
    <cellStyle name="Navadno 2 10 6" xfId="1352" xr:uid="{00000000-0005-0000-0000-000091040000}"/>
    <cellStyle name="Navadno 2 11" xfId="1353" xr:uid="{00000000-0005-0000-0000-000092040000}"/>
    <cellStyle name="Navadno 2 11 2" xfId="1354" xr:uid="{00000000-0005-0000-0000-000093040000}"/>
    <cellStyle name="Navadno 2 12" xfId="1355" xr:uid="{00000000-0005-0000-0000-000094040000}"/>
    <cellStyle name="Navadno 2 12 2" xfId="1356" xr:uid="{00000000-0005-0000-0000-000095040000}"/>
    <cellStyle name="Navadno 2 13" xfId="1357" xr:uid="{00000000-0005-0000-0000-000096040000}"/>
    <cellStyle name="Navadno 2 13 2" xfId="1358" xr:uid="{00000000-0005-0000-0000-000097040000}"/>
    <cellStyle name="Navadno 2 14" xfId="1359" xr:uid="{00000000-0005-0000-0000-000098040000}"/>
    <cellStyle name="Navadno 2 14 2" xfId="1360" xr:uid="{00000000-0005-0000-0000-000099040000}"/>
    <cellStyle name="Navadno 2 15" xfId="1361" xr:uid="{00000000-0005-0000-0000-00009A040000}"/>
    <cellStyle name="Navadno 2 15 2" xfId="1362" xr:uid="{00000000-0005-0000-0000-00009B040000}"/>
    <cellStyle name="Navadno 2 16" xfId="1363" xr:uid="{00000000-0005-0000-0000-00009C040000}"/>
    <cellStyle name="Navadno 2 16 2" xfId="1364" xr:uid="{00000000-0005-0000-0000-00009D040000}"/>
    <cellStyle name="Navadno 2 17" xfId="1365" xr:uid="{00000000-0005-0000-0000-00009E040000}"/>
    <cellStyle name="Navadno 2 17 2" xfId="1366" xr:uid="{00000000-0005-0000-0000-00009F040000}"/>
    <cellStyle name="Navadno 2 18" xfId="1367" xr:uid="{00000000-0005-0000-0000-0000A0040000}"/>
    <cellStyle name="Navadno 2 18 2" xfId="1368" xr:uid="{00000000-0005-0000-0000-0000A1040000}"/>
    <cellStyle name="Navadno 2 19" xfId="1369" xr:uid="{00000000-0005-0000-0000-0000A2040000}"/>
    <cellStyle name="Navadno 2 19 2" xfId="1370" xr:uid="{00000000-0005-0000-0000-0000A3040000}"/>
    <cellStyle name="Navadno 2 2" xfId="163" xr:uid="{00000000-0005-0000-0000-0000A4040000}"/>
    <cellStyle name="Navadno 2 2 2" xfId="164" xr:uid="{00000000-0005-0000-0000-0000A5040000}"/>
    <cellStyle name="Navadno 2 2 2 2" xfId="1371" xr:uid="{00000000-0005-0000-0000-0000A6040000}"/>
    <cellStyle name="Navadno 2 2 2 3" xfId="1372" xr:uid="{00000000-0005-0000-0000-0000A7040000}"/>
    <cellStyle name="Navadno 2 2 3" xfId="255" xr:uid="{00000000-0005-0000-0000-0000A8040000}"/>
    <cellStyle name="Navadno 2 2 3 2" xfId="256" xr:uid="{00000000-0005-0000-0000-0000A9040000}"/>
    <cellStyle name="Navadno 2 2 3 3" xfId="354" xr:uid="{00000000-0005-0000-0000-0000AA040000}"/>
    <cellStyle name="Navadno 2 2 4" xfId="257" xr:uid="{00000000-0005-0000-0000-0000AB040000}"/>
    <cellStyle name="Navadno 2 2 4 2" xfId="258" xr:uid="{00000000-0005-0000-0000-0000AC040000}"/>
    <cellStyle name="Navadno 2 2 5" xfId="259" xr:uid="{00000000-0005-0000-0000-0000AD040000}"/>
    <cellStyle name="Navadno 2 2 6" xfId="260" xr:uid="{00000000-0005-0000-0000-0000AE040000}"/>
    <cellStyle name="Navadno 2 2 7" xfId="1373" xr:uid="{00000000-0005-0000-0000-0000AF040000}"/>
    <cellStyle name="Navadno 2 2_II.  MONITORING" xfId="165" xr:uid="{00000000-0005-0000-0000-0000B0040000}"/>
    <cellStyle name="Navadno 2 20" xfId="1374" xr:uid="{00000000-0005-0000-0000-0000B1040000}"/>
    <cellStyle name="Navadno 2 20 2" xfId="1375" xr:uid="{00000000-0005-0000-0000-0000B2040000}"/>
    <cellStyle name="Navadno 2 21" xfId="1376" xr:uid="{00000000-0005-0000-0000-0000B3040000}"/>
    <cellStyle name="Navadno 2 21 2" xfId="1377" xr:uid="{00000000-0005-0000-0000-0000B4040000}"/>
    <cellStyle name="Navadno 2 22" xfId="1378" xr:uid="{00000000-0005-0000-0000-0000B5040000}"/>
    <cellStyle name="Navadno 2 22 2" xfId="1379" xr:uid="{00000000-0005-0000-0000-0000B6040000}"/>
    <cellStyle name="Navadno 2 23" xfId="1380" xr:uid="{00000000-0005-0000-0000-0000B7040000}"/>
    <cellStyle name="Navadno 2 23 2" xfId="1381" xr:uid="{00000000-0005-0000-0000-0000B8040000}"/>
    <cellStyle name="Navadno 2 24" xfId="1382" xr:uid="{00000000-0005-0000-0000-0000B9040000}"/>
    <cellStyle name="Navadno 2 24 2" xfId="1383" xr:uid="{00000000-0005-0000-0000-0000BA040000}"/>
    <cellStyle name="Navadno 2 25" xfId="1384" xr:uid="{00000000-0005-0000-0000-0000BB040000}"/>
    <cellStyle name="Navadno 2 25 2" xfId="1385" xr:uid="{00000000-0005-0000-0000-0000BC040000}"/>
    <cellStyle name="Navadno 2 26" xfId="1386" xr:uid="{00000000-0005-0000-0000-0000BD040000}"/>
    <cellStyle name="Navadno 2 26 2" xfId="1387" xr:uid="{00000000-0005-0000-0000-0000BE040000}"/>
    <cellStyle name="Navadno 2 27" xfId="1388" xr:uid="{00000000-0005-0000-0000-0000BF040000}"/>
    <cellStyle name="Navadno 2 27 2" xfId="1389" xr:uid="{00000000-0005-0000-0000-0000C0040000}"/>
    <cellStyle name="Navadno 2 28" xfId="1390" xr:uid="{00000000-0005-0000-0000-0000C1040000}"/>
    <cellStyle name="Navadno 2 28 2" xfId="1391" xr:uid="{00000000-0005-0000-0000-0000C2040000}"/>
    <cellStyle name="Navadno 2 29" xfId="1392" xr:uid="{00000000-0005-0000-0000-0000C3040000}"/>
    <cellStyle name="Navadno 2 29 2" xfId="1393" xr:uid="{00000000-0005-0000-0000-0000C4040000}"/>
    <cellStyle name="Navadno 2 3" xfId="166" xr:uid="{00000000-0005-0000-0000-0000C5040000}"/>
    <cellStyle name="Navadno 2 3 2" xfId="167" xr:uid="{00000000-0005-0000-0000-0000C6040000}"/>
    <cellStyle name="Navadno 2 3 3" xfId="1394" xr:uid="{00000000-0005-0000-0000-0000C7040000}"/>
    <cellStyle name="Navadno 2 3 4" xfId="1395" xr:uid="{00000000-0005-0000-0000-0000C8040000}"/>
    <cellStyle name="Navadno 2 3 5" xfId="1396" xr:uid="{00000000-0005-0000-0000-0000C9040000}"/>
    <cellStyle name="Navadno 2 3 6" xfId="1397" xr:uid="{00000000-0005-0000-0000-0000CA040000}"/>
    <cellStyle name="Navadno 2 3 7" xfId="1398" xr:uid="{00000000-0005-0000-0000-0000CB040000}"/>
    <cellStyle name="Navadno 2 3 8" xfId="2946" xr:uid="{00000000-0005-0000-0000-0000CC040000}"/>
    <cellStyle name="Navadno 2 30" xfId="1399" xr:uid="{00000000-0005-0000-0000-0000CD040000}"/>
    <cellStyle name="Navadno 2 30 2" xfId="1400" xr:uid="{00000000-0005-0000-0000-0000CE040000}"/>
    <cellStyle name="Navadno 2 31" xfId="1401" xr:uid="{00000000-0005-0000-0000-0000CF040000}"/>
    <cellStyle name="Navadno 2 31 2" xfId="1402" xr:uid="{00000000-0005-0000-0000-0000D0040000}"/>
    <cellStyle name="Navadno 2 32" xfId="1403" xr:uid="{00000000-0005-0000-0000-0000D1040000}"/>
    <cellStyle name="Navadno 2 32 2" xfId="1404" xr:uid="{00000000-0005-0000-0000-0000D2040000}"/>
    <cellStyle name="Navadno 2 33" xfId="1405" xr:uid="{00000000-0005-0000-0000-0000D3040000}"/>
    <cellStyle name="Navadno 2 33 2" xfId="1406" xr:uid="{00000000-0005-0000-0000-0000D4040000}"/>
    <cellStyle name="Navadno 2 34" xfId="1407" xr:uid="{00000000-0005-0000-0000-0000D5040000}"/>
    <cellStyle name="Navadno 2 34 2" xfId="1408" xr:uid="{00000000-0005-0000-0000-0000D6040000}"/>
    <cellStyle name="Navadno 2 35" xfId="1409" xr:uid="{00000000-0005-0000-0000-0000D7040000}"/>
    <cellStyle name="Navadno 2 35 2" xfId="1410" xr:uid="{00000000-0005-0000-0000-0000D8040000}"/>
    <cellStyle name="Navadno 2 36" xfId="1411" xr:uid="{00000000-0005-0000-0000-0000D9040000}"/>
    <cellStyle name="Navadno 2 36 2" xfId="1412" xr:uid="{00000000-0005-0000-0000-0000DA040000}"/>
    <cellStyle name="Navadno 2 37" xfId="1413" xr:uid="{00000000-0005-0000-0000-0000DB040000}"/>
    <cellStyle name="Navadno 2 37 2" xfId="1414" xr:uid="{00000000-0005-0000-0000-0000DC040000}"/>
    <cellStyle name="Navadno 2 38" xfId="1415" xr:uid="{00000000-0005-0000-0000-0000DD040000}"/>
    <cellStyle name="Navadno 2 38 2" xfId="1416" xr:uid="{00000000-0005-0000-0000-0000DE040000}"/>
    <cellStyle name="Navadno 2 39" xfId="1417" xr:uid="{00000000-0005-0000-0000-0000DF040000}"/>
    <cellStyle name="Navadno 2 39 2" xfId="1418" xr:uid="{00000000-0005-0000-0000-0000E0040000}"/>
    <cellStyle name="Navadno 2 4" xfId="168" xr:uid="{00000000-0005-0000-0000-0000E1040000}"/>
    <cellStyle name="Navadno 2 4 2" xfId="261" xr:uid="{00000000-0005-0000-0000-0000E2040000}"/>
    <cellStyle name="Navadno 2 4 3" xfId="1419" xr:uid="{00000000-0005-0000-0000-0000E3040000}"/>
    <cellStyle name="Navadno 2 4 4" xfId="1420" xr:uid="{00000000-0005-0000-0000-0000E4040000}"/>
    <cellStyle name="Navadno 2 4 5" xfId="1421" xr:uid="{00000000-0005-0000-0000-0000E5040000}"/>
    <cellStyle name="Navadno 2 4 6" xfId="1422" xr:uid="{00000000-0005-0000-0000-0000E6040000}"/>
    <cellStyle name="Navadno 2 4 7" xfId="2947" xr:uid="{00000000-0005-0000-0000-0000E7040000}"/>
    <cellStyle name="Navadno 2 40" xfId="1423" xr:uid="{00000000-0005-0000-0000-0000E8040000}"/>
    <cellStyle name="Navadno 2 40 2" xfId="1424" xr:uid="{00000000-0005-0000-0000-0000E9040000}"/>
    <cellStyle name="Navadno 2 41" xfId="1425" xr:uid="{00000000-0005-0000-0000-0000EA040000}"/>
    <cellStyle name="Navadno 2 41 2" xfId="1426" xr:uid="{00000000-0005-0000-0000-0000EB040000}"/>
    <cellStyle name="Navadno 2 42" xfId="1427" xr:uid="{00000000-0005-0000-0000-0000EC040000}"/>
    <cellStyle name="Navadno 2 42 2" xfId="1428" xr:uid="{00000000-0005-0000-0000-0000ED040000}"/>
    <cellStyle name="Navadno 2 43" xfId="1429" xr:uid="{00000000-0005-0000-0000-0000EE040000}"/>
    <cellStyle name="Navadno 2 43 2" xfId="1430" xr:uid="{00000000-0005-0000-0000-0000EF040000}"/>
    <cellStyle name="Navadno 2 44" xfId="1431" xr:uid="{00000000-0005-0000-0000-0000F0040000}"/>
    <cellStyle name="Navadno 2 44 2" xfId="1432" xr:uid="{00000000-0005-0000-0000-0000F1040000}"/>
    <cellStyle name="Navadno 2 45" xfId="1433" xr:uid="{00000000-0005-0000-0000-0000F2040000}"/>
    <cellStyle name="Navadno 2 45 2" xfId="1434" xr:uid="{00000000-0005-0000-0000-0000F3040000}"/>
    <cellStyle name="Navadno 2 46" xfId="1435" xr:uid="{00000000-0005-0000-0000-0000F4040000}"/>
    <cellStyle name="Navadno 2 46 2" xfId="1436" xr:uid="{00000000-0005-0000-0000-0000F5040000}"/>
    <cellStyle name="Navadno 2 47" xfId="1437" xr:uid="{00000000-0005-0000-0000-0000F6040000}"/>
    <cellStyle name="Navadno 2 47 2" xfId="1438" xr:uid="{00000000-0005-0000-0000-0000F7040000}"/>
    <cellStyle name="Navadno 2 48" xfId="1439" xr:uid="{00000000-0005-0000-0000-0000F8040000}"/>
    <cellStyle name="Navadno 2 48 2" xfId="1440" xr:uid="{00000000-0005-0000-0000-0000F9040000}"/>
    <cellStyle name="Navadno 2 49" xfId="1441" xr:uid="{00000000-0005-0000-0000-0000FA040000}"/>
    <cellStyle name="Navadno 2 49 2" xfId="1442" xr:uid="{00000000-0005-0000-0000-0000FB040000}"/>
    <cellStyle name="Navadno 2 5" xfId="169" xr:uid="{00000000-0005-0000-0000-0000FC040000}"/>
    <cellStyle name="Navadno 2 5 2" xfId="262" xr:uid="{00000000-0005-0000-0000-0000FD040000}"/>
    <cellStyle name="Navadno 2 5 3" xfId="1443" xr:uid="{00000000-0005-0000-0000-0000FE040000}"/>
    <cellStyle name="Navadno 2 5 4" xfId="1444" xr:uid="{00000000-0005-0000-0000-0000FF040000}"/>
    <cellStyle name="Navadno 2 5 5" xfId="1445" xr:uid="{00000000-0005-0000-0000-000000050000}"/>
    <cellStyle name="Navadno 2 5 6" xfId="1446" xr:uid="{00000000-0005-0000-0000-000001050000}"/>
    <cellStyle name="Navadno 2 50" xfId="1447" xr:uid="{00000000-0005-0000-0000-000002050000}"/>
    <cellStyle name="Navadno 2 50 2" xfId="1448" xr:uid="{00000000-0005-0000-0000-000003050000}"/>
    <cellStyle name="Navadno 2 51" xfId="1449" xr:uid="{00000000-0005-0000-0000-000004050000}"/>
    <cellStyle name="Navadno 2 51 2" xfId="1450" xr:uid="{00000000-0005-0000-0000-000005050000}"/>
    <cellStyle name="Navadno 2 52" xfId="1451" xr:uid="{00000000-0005-0000-0000-000006050000}"/>
    <cellStyle name="Navadno 2 52 2" xfId="1452" xr:uid="{00000000-0005-0000-0000-000007050000}"/>
    <cellStyle name="Navadno 2 53" xfId="1453" xr:uid="{00000000-0005-0000-0000-000008050000}"/>
    <cellStyle name="Navadno 2 53 2" xfId="1454" xr:uid="{00000000-0005-0000-0000-000009050000}"/>
    <cellStyle name="Navadno 2 54" xfId="1455" xr:uid="{00000000-0005-0000-0000-00000A050000}"/>
    <cellStyle name="Navadno 2 54 2" xfId="1456" xr:uid="{00000000-0005-0000-0000-00000B050000}"/>
    <cellStyle name="Navadno 2 55" xfId="1457" xr:uid="{00000000-0005-0000-0000-00000C050000}"/>
    <cellStyle name="Navadno 2 55 2" xfId="1458" xr:uid="{00000000-0005-0000-0000-00000D050000}"/>
    <cellStyle name="Navadno 2 56" xfId="1459" xr:uid="{00000000-0005-0000-0000-00000E050000}"/>
    <cellStyle name="Navadno 2 56 2" xfId="1460" xr:uid="{00000000-0005-0000-0000-00000F050000}"/>
    <cellStyle name="Navadno 2 57" xfId="1461" xr:uid="{00000000-0005-0000-0000-000010050000}"/>
    <cellStyle name="Navadno 2 57 2" xfId="1462" xr:uid="{00000000-0005-0000-0000-000011050000}"/>
    <cellStyle name="Navadno 2 58" xfId="1463" xr:uid="{00000000-0005-0000-0000-000012050000}"/>
    <cellStyle name="Navadno 2 58 2" xfId="1464" xr:uid="{00000000-0005-0000-0000-000013050000}"/>
    <cellStyle name="Navadno 2 59" xfId="1465" xr:uid="{00000000-0005-0000-0000-000014050000}"/>
    <cellStyle name="Navadno 2 59 2" xfId="1466" xr:uid="{00000000-0005-0000-0000-000015050000}"/>
    <cellStyle name="Navadno 2 6" xfId="263" xr:uid="{00000000-0005-0000-0000-000016050000}"/>
    <cellStyle name="Navadno 2 6 2" xfId="355" xr:uid="{00000000-0005-0000-0000-000017050000}"/>
    <cellStyle name="Navadno 2 6 3" xfId="1467" xr:uid="{00000000-0005-0000-0000-000018050000}"/>
    <cellStyle name="Navadno 2 6 4" xfId="1468" xr:uid="{00000000-0005-0000-0000-000019050000}"/>
    <cellStyle name="Navadno 2 6 5" xfId="1469" xr:uid="{00000000-0005-0000-0000-00001A050000}"/>
    <cellStyle name="Navadno 2 6 6" xfId="1470" xr:uid="{00000000-0005-0000-0000-00001B050000}"/>
    <cellStyle name="Navadno 2 60" xfId="1471" xr:uid="{00000000-0005-0000-0000-00001C050000}"/>
    <cellStyle name="Navadno 2 60 2" xfId="1472" xr:uid="{00000000-0005-0000-0000-00001D050000}"/>
    <cellStyle name="Navadno 2 61" xfId="1473" xr:uid="{00000000-0005-0000-0000-00001E050000}"/>
    <cellStyle name="Navadno 2 61 2" xfId="1474" xr:uid="{00000000-0005-0000-0000-00001F050000}"/>
    <cellStyle name="Navadno 2 62" xfId="1475" xr:uid="{00000000-0005-0000-0000-000020050000}"/>
    <cellStyle name="Navadno 2 62 2" xfId="1476" xr:uid="{00000000-0005-0000-0000-000021050000}"/>
    <cellStyle name="Navadno 2 63" xfId="1477" xr:uid="{00000000-0005-0000-0000-000022050000}"/>
    <cellStyle name="Navadno 2 63 2" xfId="1478" xr:uid="{00000000-0005-0000-0000-000023050000}"/>
    <cellStyle name="Navadno 2 64" xfId="1479" xr:uid="{00000000-0005-0000-0000-000024050000}"/>
    <cellStyle name="Navadno 2 64 2" xfId="1480" xr:uid="{00000000-0005-0000-0000-000025050000}"/>
    <cellStyle name="Navadno 2 65" xfId="1481" xr:uid="{00000000-0005-0000-0000-000026050000}"/>
    <cellStyle name="Navadno 2 65 2" xfId="1482" xr:uid="{00000000-0005-0000-0000-000027050000}"/>
    <cellStyle name="Navadno 2 66" xfId="1483" xr:uid="{00000000-0005-0000-0000-000028050000}"/>
    <cellStyle name="Navadno 2 66 2" xfId="1484" xr:uid="{00000000-0005-0000-0000-000029050000}"/>
    <cellStyle name="Navadno 2 67" xfId="1485" xr:uid="{00000000-0005-0000-0000-00002A050000}"/>
    <cellStyle name="Navadno 2 67 2" xfId="1486" xr:uid="{00000000-0005-0000-0000-00002B050000}"/>
    <cellStyle name="Navadno 2 68" xfId="1487" xr:uid="{00000000-0005-0000-0000-00002C050000}"/>
    <cellStyle name="Navadno 2 68 2" xfId="1488" xr:uid="{00000000-0005-0000-0000-00002D050000}"/>
    <cellStyle name="Navadno 2 69" xfId="1489" xr:uid="{00000000-0005-0000-0000-00002E050000}"/>
    <cellStyle name="Navadno 2 69 2" xfId="1490" xr:uid="{00000000-0005-0000-0000-00002F050000}"/>
    <cellStyle name="Navadno 2 7" xfId="264" xr:uid="{00000000-0005-0000-0000-000030050000}"/>
    <cellStyle name="Navadno 2 7 2" xfId="1491" xr:uid="{00000000-0005-0000-0000-000031050000}"/>
    <cellStyle name="Navadno 2 7 3" xfId="1492" xr:uid="{00000000-0005-0000-0000-000032050000}"/>
    <cellStyle name="Navadno 2 7 4" xfId="1493" xr:uid="{00000000-0005-0000-0000-000033050000}"/>
    <cellStyle name="Navadno 2 7 5" xfId="1494" xr:uid="{00000000-0005-0000-0000-000034050000}"/>
    <cellStyle name="Navadno 2 7 6" xfId="1495" xr:uid="{00000000-0005-0000-0000-000035050000}"/>
    <cellStyle name="Navadno 2 70" xfId="1496" xr:uid="{00000000-0005-0000-0000-000036050000}"/>
    <cellStyle name="Navadno 2 70 2" xfId="1497" xr:uid="{00000000-0005-0000-0000-000037050000}"/>
    <cellStyle name="Navadno 2 71" xfId="1498" xr:uid="{00000000-0005-0000-0000-000038050000}"/>
    <cellStyle name="Navadno 2 71 2" xfId="1499" xr:uid="{00000000-0005-0000-0000-000039050000}"/>
    <cellStyle name="Navadno 2 72" xfId="1500" xr:uid="{00000000-0005-0000-0000-00003A050000}"/>
    <cellStyle name="Navadno 2 72 2" xfId="1501" xr:uid="{00000000-0005-0000-0000-00003B050000}"/>
    <cellStyle name="Navadno 2 73" xfId="1502" xr:uid="{00000000-0005-0000-0000-00003C050000}"/>
    <cellStyle name="Navadno 2 74" xfId="1503" xr:uid="{00000000-0005-0000-0000-00003D050000}"/>
    <cellStyle name="Navadno 2 75" xfId="1504" xr:uid="{00000000-0005-0000-0000-00003E050000}"/>
    <cellStyle name="Navadno 2 76" xfId="1505" xr:uid="{00000000-0005-0000-0000-00003F050000}"/>
    <cellStyle name="Navadno 2 77" xfId="1506" xr:uid="{00000000-0005-0000-0000-000040050000}"/>
    <cellStyle name="Navadno 2 78" xfId="1507" xr:uid="{00000000-0005-0000-0000-000041050000}"/>
    <cellStyle name="Navadno 2 79" xfId="1508" xr:uid="{00000000-0005-0000-0000-000042050000}"/>
    <cellStyle name="Navadno 2 8" xfId="1509" xr:uid="{00000000-0005-0000-0000-000043050000}"/>
    <cellStyle name="Navadno 2 8 2" xfId="1510" xr:uid="{00000000-0005-0000-0000-000044050000}"/>
    <cellStyle name="Navadno 2 8 3" xfId="1511" xr:uid="{00000000-0005-0000-0000-000045050000}"/>
    <cellStyle name="Navadno 2 8 4" xfId="1512" xr:uid="{00000000-0005-0000-0000-000046050000}"/>
    <cellStyle name="Navadno 2 8 5" xfId="1513" xr:uid="{00000000-0005-0000-0000-000047050000}"/>
    <cellStyle name="Navadno 2 8 6" xfId="1514" xr:uid="{00000000-0005-0000-0000-000048050000}"/>
    <cellStyle name="Navadno 2 80" xfId="1515" xr:uid="{00000000-0005-0000-0000-000049050000}"/>
    <cellStyle name="Navadno 2 81" xfId="1516" xr:uid="{00000000-0005-0000-0000-00004A050000}"/>
    <cellStyle name="Navadno 2 82" xfId="1517" xr:uid="{00000000-0005-0000-0000-00004B050000}"/>
    <cellStyle name="Navadno 2 83" xfId="1518" xr:uid="{00000000-0005-0000-0000-00004C050000}"/>
    <cellStyle name="Navadno 2 84" xfId="1519" xr:uid="{00000000-0005-0000-0000-00004D050000}"/>
    <cellStyle name="Navadno 2 85" xfId="1520" xr:uid="{00000000-0005-0000-0000-00004E050000}"/>
    <cellStyle name="Navadno 2 86" xfId="2935" xr:uid="{00000000-0005-0000-0000-00004F050000}"/>
    <cellStyle name="Navadno 2 87" xfId="2937" xr:uid="{00000000-0005-0000-0000-000050050000}"/>
    <cellStyle name="Navadno 2 9" xfId="1521" xr:uid="{00000000-0005-0000-0000-000051050000}"/>
    <cellStyle name="Navadno 2 9 2" xfId="1522" xr:uid="{00000000-0005-0000-0000-000052050000}"/>
    <cellStyle name="Navadno 2 9 3" xfId="1523" xr:uid="{00000000-0005-0000-0000-000053050000}"/>
    <cellStyle name="Navadno 2 9 4" xfId="1524" xr:uid="{00000000-0005-0000-0000-000054050000}"/>
    <cellStyle name="Navadno 2 9 5" xfId="1525" xr:uid="{00000000-0005-0000-0000-000055050000}"/>
    <cellStyle name="Navadno 2 9 6" xfId="1526" xr:uid="{00000000-0005-0000-0000-000056050000}"/>
    <cellStyle name="Navadno 2_101208_VHODNI_HALL_OGREVANJE, HLAJENJE_PZI" xfId="170" xr:uid="{00000000-0005-0000-0000-000057050000}"/>
    <cellStyle name="Navadno 20" xfId="1527" xr:uid="{00000000-0005-0000-0000-000058050000}"/>
    <cellStyle name="Navadno 20 10" xfId="1528" xr:uid="{00000000-0005-0000-0000-000059050000}"/>
    <cellStyle name="Navadno 20 10 2" xfId="1529" xr:uid="{00000000-0005-0000-0000-00005A050000}"/>
    <cellStyle name="Navadno 20 11" xfId="1530" xr:uid="{00000000-0005-0000-0000-00005B050000}"/>
    <cellStyle name="Navadno 20 11 2" xfId="1531" xr:uid="{00000000-0005-0000-0000-00005C050000}"/>
    <cellStyle name="Navadno 20 12" xfId="1532" xr:uid="{00000000-0005-0000-0000-00005D050000}"/>
    <cellStyle name="Navadno 20 12 2" xfId="1533" xr:uid="{00000000-0005-0000-0000-00005E050000}"/>
    <cellStyle name="Navadno 20 13" xfId="1534" xr:uid="{00000000-0005-0000-0000-00005F050000}"/>
    <cellStyle name="Navadno 20 13 2" xfId="1535" xr:uid="{00000000-0005-0000-0000-000060050000}"/>
    <cellStyle name="Navadno 20 14" xfId="1536" xr:uid="{00000000-0005-0000-0000-000061050000}"/>
    <cellStyle name="Navadno 20 14 2" xfId="1537" xr:uid="{00000000-0005-0000-0000-000062050000}"/>
    <cellStyle name="Navadno 20 15" xfId="1538" xr:uid="{00000000-0005-0000-0000-000063050000}"/>
    <cellStyle name="Navadno 20 15 2" xfId="1539" xr:uid="{00000000-0005-0000-0000-000064050000}"/>
    <cellStyle name="Navadno 20 16" xfId="1540" xr:uid="{00000000-0005-0000-0000-000065050000}"/>
    <cellStyle name="Navadno 20 16 2" xfId="1541" xr:uid="{00000000-0005-0000-0000-000066050000}"/>
    <cellStyle name="Navadno 20 17" xfId="1542" xr:uid="{00000000-0005-0000-0000-000067050000}"/>
    <cellStyle name="Navadno 20 17 2" xfId="1543" xr:uid="{00000000-0005-0000-0000-000068050000}"/>
    <cellStyle name="Navadno 20 18" xfId="1544" xr:uid="{00000000-0005-0000-0000-000069050000}"/>
    <cellStyle name="Navadno 20 18 2" xfId="1545" xr:uid="{00000000-0005-0000-0000-00006A050000}"/>
    <cellStyle name="Navadno 20 19" xfId="1546" xr:uid="{00000000-0005-0000-0000-00006B050000}"/>
    <cellStyle name="Navadno 20 19 2" xfId="1547" xr:uid="{00000000-0005-0000-0000-00006C050000}"/>
    <cellStyle name="Navadno 20 2" xfId="1548" xr:uid="{00000000-0005-0000-0000-00006D050000}"/>
    <cellStyle name="Navadno 20 2 2" xfId="1549" xr:uid="{00000000-0005-0000-0000-00006E050000}"/>
    <cellStyle name="Navadno 20 2 3" xfId="1550" xr:uid="{00000000-0005-0000-0000-00006F050000}"/>
    <cellStyle name="Navadno 20 2 4" xfId="1551" xr:uid="{00000000-0005-0000-0000-000070050000}"/>
    <cellStyle name="Navadno 20 2 5" xfId="1552" xr:uid="{00000000-0005-0000-0000-000071050000}"/>
    <cellStyle name="Navadno 20 2 6" xfId="1553" xr:uid="{00000000-0005-0000-0000-000072050000}"/>
    <cellStyle name="Navadno 20 20" xfId="1554" xr:uid="{00000000-0005-0000-0000-000073050000}"/>
    <cellStyle name="Navadno 20 20 2" xfId="1555" xr:uid="{00000000-0005-0000-0000-000074050000}"/>
    <cellStyle name="Navadno 20 21" xfId="1556" xr:uid="{00000000-0005-0000-0000-000075050000}"/>
    <cellStyle name="Navadno 20 21 2" xfId="1557" xr:uid="{00000000-0005-0000-0000-000076050000}"/>
    <cellStyle name="Navadno 20 22" xfId="1558" xr:uid="{00000000-0005-0000-0000-000077050000}"/>
    <cellStyle name="Navadno 20 22 2" xfId="1559" xr:uid="{00000000-0005-0000-0000-000078050000}"/>
    <cellStyle name="Navadno 20 23" xfId="1560" xr:uid="{00000000-0005-0000-0000-000079050000}"/>
    <cellStyle name="Navadno 20 23 2" xfId="1561" xr:uid="{00000000-0005-0000-0000-00007A050000}"/>
    <cellStyle name="Navadno 20 24" xfId="1562" xr:uid="{00000000-0005-0000-0000-00007B050000}"/>
    <cellStyle name="Navadno 20 24 2" xfId="1563" xr:uid="{00000000-0005-0000-0000-00007C050000}"/>
    <cellStyle name="Navadno 20 25" xfId="1564" xr:uid="{00000000-0005-0000-0000-00007D050000}"/>
    <cellStyle name="Navadno 20 25 2" xfId="1565" xr:uid="{00000000-0005-0000-0000-00007E050000}"/>
    <cellStyle name="Navadno 20 26" xfId="1566" xr:uid="{00000000-0005-0000-0000-00007F050000}"/>
    <cellStyle name="Navadno 20 26 2" xfId="1567" xr:uid="{00000000-0005-0000-0000-000080050000}"/>
    <cellStyle name="Navadno 20 27" xfId="1568" xr:uid="{00000000-0005-0000-0000-000081050000}"/>
    <cellStyle name="Navadno 20 27 2" xfId="1569" xr:uid="{00000000-0005-0000-0000-000082050000}"/>
    <cellStyle name="Navadno 20 28" xfId="1570" xr:uid="{00000000-0005-0000-0000-000083050000}"/>
    <cellStyle name="Navadno 20 28 2" xfId="1571" xr:uid="{00000000-0005-0000-0000-000084050000}"/>
    <cellStyle name="Navadno 20 29" xfId="1572" xr:uid="{00000000-0005-0000-0000-000085050000}"/>
    <cellStyle name="Navadno 20 29 2" xfId="1573" xr:uid="{00000000-0005-0000-0000-000086050000}"/>
    <cellStyle name="Navadno 20 3" xfId="1574" xr:uid="{00000000-0005-0000-0000-000087050000}"/>
    <cellStyle name="Navadno 20 3 2" xfId="1575" xr:uid="{00000000-0005-0000-0000-000088050000}"/>
    <cellStyle name="Navadno 20 3 3" xfId="1576" xr:uid="{00000000-0005-0000-0000-000089050000}"/>
    <cellStyle name="Navadno 20 3 4" xfId="1577" xr:uid="{00000000-0005-0000-0000-00008A050000}"/>
    <cellStyle name="Navadno 20 3 5" xfId="1578" xr:uid="{00000000-0005-0000-0000-00008B050000}"/>
    <cellStyle name="Navadno 20 3 6" xfId="1579" xr:uid="{00000000-0005-0000-0000-00008C050000}"/>
    <cellStyle name="Navadno 20 30" xfId="1580" xr:uid="{00000000-0005-0000-0000-00008D050000}"/>
    <cellStyle name="Navadno 20 30 2" xfId="1581" xr:uid="{00000000-0005-0000-0000-00008E050000}"/>
    <cellStyle name="Navadno 20 31" xfId="1582" xr:uid="{00000000-0005-0000-0000-00008F050000}"/>
    <cellStyle name="Navadno 20 31 2" xfId="1583" xr:uid="{00000000-0005-0000-0000-000090050000}"/>
    <cellStyle name="Navadno 20 32" xfId="1584" xr:uid="{00000000-0005-0000-0000-000091050000}"/>
    <cellStyle name="Navadno 20 32 2" xfId="1585" xr:uid="{00000000-0005-0000-0000-000092050000}"/>
    <cellStyle name="Navadno 20 33" xfId="1586" xr:uid="{00000000-0005-0000-0000-000093050000}"/>
    <cellStyle name="Navadno 20 33 2" xfId="1587" xr:uid="{00000000-0005-0000-0000-000094050000}"/>
    <cellStyle name="Navadno 20 34" xfId="1588" xr:uid="{00000000-0005-0000-0000-000095050000}"/>
    <cellStyle name="Navadno 20 34 2" xfId="1589" xr:uid="{00000000-0005-0000-0000-000096050000}"/>
    <cellStyle name="Navadno 20 35" xfId="1590" xr:uid="{00000000-0005-0000-0000-000097050000}"/>
    <cellStyle name="Navadno 20 35 2" xfId="1591" xr:uid="{00000000-0005-0000-0000-000098050000}"/>
    <cellStyle name="Navadno 20 36" xfId="1592" xr:uid="{00000000-0005-0000-0000-000099050000}"/>
    <cellStyle name="Navadno 20 36 2" xfId="1593" xr:uid="{00000000-0005-0000-0000-00009A050000}"/>
    <cellStyle name="Navadno 20 37" xfId="1594" xr:uid="{00000000-0005-0000-0000-00009B050000}"/>
    <cellStyle name="Navadno 20 37 2" xfId="1595" xr:uid="{00000000-0005-0000-0000-00009C050000}"/>
    <cellStyle name="Navadno 20 38" xfId="1596" xr:uid="{00000000-0005-0000-0000-00009D050000}"/>
    <cellStyle name="Navadno 20 38 2" xfId="1597" xr:uid="{00000000-0005-0000-0000-00009E050000}"/>
    <cellStyle name="Navadno 20 39" xfId="1598" xr:uid="{00000000-0005-0000-0000-00009F050000}"/>
    <cellStyle name="Navadno 20 39 2" xfId="1599" xr:uid="{00000000-0005-0000-0000-0000A0050000}"/>
    <cellStyle name="Navadno 20 4" xfId="1600" xr:uid="{00000000-0005-0000-0000-0000A1050000}"/>
    <cellStyle name="Navadno 20 4 2" xfId="1601" xr:uid="{00000000-0005-0000-0000-0000A2050000}"/>
    <cellStyle name="Navadno 20 4 3" xfId="1602" xr:uid="{00000000-0005-0000-0000-0000A3050000}"/>
    <cellStyle name="Navadno 20 4 4" xfId="1603" xr:uid="{00000000-0005-0000-0000-0000A4050000}"/>
    <cellStyle name="Navadno 20 4 5" xfId="1604" xr:uid="{00000000-0005-0000-0000-0000A5050000}"/>
    <cellStyle name="Navadno 20 4 6" xfId="1605" xr:uid="{00000000-0005-0000-0000-0000A6050000}"/>
    <cellStyle name="Navadno 20 40" xfId="1606" xr:uid="{00000000-0005-0000-0000-0000A7050000}"/>
    <cellStyle name="Navadno 20 40 2" xfId="1607" xr:uid="{00000000-0005-0000-0000-0000A8050000}"/>
    <cellStyle name="Navadno 20 41" xfId="1608" xr:uid="{00000000-0005-0000-0000-0000A9050000}"/>
    <cellStyle name="Navadno 20 41 2" xfId="1609" xr:uid="{00000000-0005-0000-0000-0000AA050000}"/>
    <cellStyle name="Navadno 20 42" xfId="1610" xr:uid="{00000000-0005-0000-0000-0000AB050000}"/>
    <cellStyle name="Navadno 20 42 2" xfId="1611" xr:uid="{00000000-0005-0000-0000-0000AC050000}"/>
    <cellStyle name="Navadno 20 43" xfId="1612" xr:uid="{00000000-0005-0000-0000-0000AD050000}"/>
    <cellStyle name="Navadno 20 43 2" xfId="1613" xr:uid="{00000000-0005-0000-0000-0000AE050000}"/>
    <cellStyle name="Navadno 20 44" xfId="1614" xr:uid="{00000000-0005-0000-0000-0000AF050000}"/>
    <cellStyle name="Navadno 20 44 2" xfId="1615" xr:uid="{00000000-0005-0000-0000-0000B0050000}"/>
    <cellStyle name="Navadno 20 5" xfId="1616" xr:uid="{00000000-0005-0000-0000-0000B1050000}"/>
    <cellStyle name="Navadno 20 5 2" xfId="1617" xr:uid="{00000000-0005-0000-0000-0000B2050000}"/>
    <cellStyle name="Navadno 20 5 3" xfId="1618" xr:uid="{00000000-0005-0000-0000-0000B3050000}"/>
    <cellStyle name="Navadno 20 5 4" xfId="1619" xr:uid="{00000000-0005-0000-0000-0000B4050000}"/>
    <cellStyle name="Navadno 20 5 5" xfId="1620" xr:uid="{00000000-0005-0000-0000-0000B5050000}"/>
    <cellStyle name="Navadno 20 5 6" xfId="1621" xr:uid="{00000000-0005-0000-0000-0000B6050000}"/>
    <cellStyle name="Navadno 20 6" xfId="1622" xr:uid="{00000000-0005-0000-0000-0000B7050000}"/>
    <cellStyle name="Navadno 20 6 2" xfId="1623" xr:uid="{00000000-0005-0000-0000-0000B8050000}"/>
    <cellStyle name="Navadno 20 6 3" xfId="1624" xr:uid="{00000000-0005-0000-0000-0000B9050000}"/>
    <cellStyle name="Navadno 20 6 4" xfId="1625" xr:uid="{00000000-0005-0000-0000-0000BA050000}"/>
    <cellStyle name="Navadno 20 6 5" xfId="1626" xr:uid="{00000000-0005-0000-0000-0000BB050000}"/>
    <cellStyle name="Navadno 20 6 6" xfId="1627" xr:uid="{00000000-0005-0000-0000-0000BC050000}"/>
    <cellStyle name="Navadno 20 7" xfId="1628" xr:uid="{00000000-0005-0000-0000-0000BD050000}"/>
    <cellStyle name="Navadno 20 7 2" xfId="1629" xr:uid="{00000000-0005-0000-0000-0000BE050000}"/>
    <cellStyle name="Navadno 20 8" xfId="1630" xr:uid="{00000000-0005-0000-0000-0000BF050000}"/>
    <cellStyle name="Navadno 20 8 2" xfId="1631" xr:uid="{00000000-0005-0000-0000-0000C0050000}"/>
    <cellStyle name="Navadno 20 9" xfId="1632" xr:uid="{00000000-0005-0000-0000-0000C1050000}"/>
    <cellStyle name="Navadno 20 9 2" xfId="1633" xr:uid="{00000000-0005-0000-0000-0000C2050000}"/>
    <cellStyle name="Navadno 21" xfId="1634" xr:uid="{00000000-0005-0000-0000-0000C3050000}"/>
    <cellStyle name="Navadno 21 10" xfId="1635" xr:uid="{00000000-0005-0000-0000-0000C4050000}"/>
    <cellStyle name="Navadno 21 11" xfId="1636" xr:uid="{00000000-0005-0000-0000-0000C5050000}"/>
    <cellStyle name="Navadno 21 12" xfId="1637" xr:uid="{00000000-0005-0000-0000-0000C6050000}"/>
    <cellStyle name="Navadno 21 13" xfId="1638" xr:uid="{00000000-0005-0000-0000-0000C7050000}"/>
    <cellStyle name="Navadno 21 14" xfId="1639" xr:uid="{00000000-0005-0000-0000-0000C8050000}"/>
    <cellStyle name="Navadno 21 2" xfId="1640" xr:uid="{00000000-0005-0000-0000-0000C9050000}"/>
    <cellStyle name="Navadno 21 2 2" xfId="1641" xr:uid="{00000000-0005-0000-0000-0000CA050000}"/>
    <cellStyle name="Navadno 21 2 3" xfId="1642" xr:uid="{00000000-0005-0000-0000-0000CB050000}"/>
    <cellStyle name="Navadno 21 2 4" xfId="1643" xr:uid="{00000000-0005-0000-0000-0000CC050000}"/>
    <cellStyle name="Navadno 21 2 5" xfId="1644" xr:uid="{00000000-0005-0000-0000-0000CD050000}"/>
    <cellStyle name="Navadno 21 2 6" xfId="1645" xr:uid="{00000000-0005-0000-0000-0000CE050000}"/>
    <cellStyle name="Navadno 21 3" xfId="1646" xr:uid="{00000000-0005-0000-0000-0000CF050000}"/>
    <cellStyle name="Navadno 21 3 2" xfId="1647" xr:uid="{00000000-0005-0000-0000-0000D0050000}"/>
    <cellStyle name="Navadno 21 3 3" xfId="1648" xr:uid="{00000000-0005-0000-0000-0000D1050000}"/>
    <cellStyle name="Navadno 21 3 4" xfId="1649" xr:uid="{00000000-0005-0000-0000-0000D2050000}"/>
    <cellStyle name="Navadno 21 3 5" xfId="1650" xr:uid="{00000000-0005-0000-0000-0000D3050000}"/>
    <cellStyle name="Navadno 21 3 6" xfId="1651" xr:uid="{00000000-0005-0000-0000-0000D4050000}"/>
    <cellStyle name="Navadno 21 4" xfId="1652" xr:uid="{00000000-0005-0000-0000-0000D5050000}"/>
    <cellStyle name="Navadno 21 4 2" xfId="1653" xr:uid="{00000000-0005-0000-0000-0000D6050000}"/>
    <cellStyle name="Navadno 21 4 3" xfId="1654" xr:uid="{00000000-0005-0000-0000-0000D7050000}"/>
    <cellStyle name="Navadno 21 4 4" xfId="1655" xr:uid="{00000000-0005-0000-0000-0000D8050000}"/>
    <cellStyle name="Navadno 21 4 5" xfId="1656" xr:uid="{00000000-0005-0000-0000-0000D9050000}"/>
    <cellStyle name="Navadno 21 4 6" xfId="1657" xr:uid="{00000000-0005-0000-0000-0000DA050000}"/>
    <cellStyle name="Navadno 21 5" xfId="1658" xr:uid="{00000000-0005-0000-0000-0000DB050000}"/>
    <cellStyle name="Navadno 21 5 2" xfId="1659" xr:uid="{00000000-0005-0000-0000-0000DC050000}"/>
    <cellStyle name="Navadno 21 5 3" xfId="1660" xr:uid="{00000000-0005-0000-0000-0000DD050000}"/>
    <cellStyle name="Navadno 21 5 4" xfId="1661" xr:uid="{00000000-0005-0000-0000-0000DE050000}"/>
    <cellStyle name="Navadno 21 5 5" xfId="1662" xr:uid="{00000000-0005-0000-0000-0000DF050000}"/>
    <cellStyle name="Navadno 21 5 6" xfId="1663" xr:uid="{00000000-0005-0000-0000-0000E0050000}"/>
    <cellStyle name="Navadno 21 6" xfId="1664" xr:uid="{00000000-0005-0000-0000-0000E1050000}"/>
    <cellStyle name="Navadno 21 6 2" xfId="1665" xr:uid="{00000000-0005-0000-0000-0000E2050000}"/>
    <cellStyle name="Navadno 21 6 3" xfId="1666" xr:uid="{00000000-0005-0000-0000-0000E3050000}"/>
    <cellStyle name="Navadno 21 6 4" xfId="1667" xr:uid="{00000000-0005-0000-0000-0000E4050000}"/>
    <cellStyle name="Navadno 21 6 5" xfId="1668" xr:uid="{00000000-0005-0000-0000-0000E5050000}"/>
    <cellStyle name="Navadno 21 6 6" xfId="1669" xr:uid="{00000000-0005-0000-0000-0000E6050000}"/>
    <cellStyle name="Navadno 21 7" xfId="1670" xr:uid="{00000000-0005-0000-0000-0000E7050000}"/>
    <cellStyle name="Navadno 21 7 2" xfId="1671" xr:uid="{00000000-0005-0000-0000-0000E8050000}"/>
    <cellStyle name="Navadno 21 7 3" xfId="1672" xr:uid="{00000000-0005-0000-0000-0000E9050000}"/>
    <cellStyle name="Navadno 21 7 4" xfId="1673" xr:uid="{00000000-0005-0000-0000-0000EA050000}"/>
    <cellStyle name="Navadno 21 7 5" xfId="1674" xr:uid="{00000000-0005-0000-0000-0000EB050000}"/>
    <cellStyle name="Navadno 21 7 6" xfId="1675" xr:uid="{00000000-0005-0000-0000-0000EC050000}"/>
    <cellStyle name="Navadno 21 8" xfId="1676" xr:uid="{00000000-0005-0000-0000-0000ED050000}"/>
    <cellStyle name="Navadno 21 8 2" xfId="1677" xr:uid="{00000000-0005-0000-0000-0000EE050000}"/>
    <cellStyle name="Navadno 21 8 3" xfId="1678" xr:uid="{00000000-0005-0000-0000-0000EF050000}"/>
    <cellStyle name="Navadno 21 8 4" xfId="1679" xr:uid="{00000000-0005-0000-0000-0000F0050000}"/>
    <cellStyle name="Navadno 21 8 5" xfId="1680" xr:uid="{00000000-0005-0000-0000-0000F1050000}"/>
    <cellStyle name="Navadno 21 8 6" xfId="1681" xr:uid="{00000000-0005-0000-0000-0000F2050000}"/>
    <cellStyle name="Navadno 21 9" xfId="1682" xr:uid="{00000000-0005-0000-0000-0000F3050000}"/>
    <cellStyle name="Navadno 21 9 2" xfId="1683" xr:uid="{00000000-0005-0000-0000-0000F4050000}"/>
    <cellStyle name="Navadno 22" xfId="1684" xr:uid="{00000000-0005-0000-0000-0000F5050000}"/>
    <cellStyle name="Navadno 22 10" xfId="1685" xr:uid="{00000000-0005-0000-0000-0000F6050000}"/>
    <cellStyle name="Navadno 22 11" xfId="1686" xr:uid="{00000000-0005-0000-0000-0000F7050000}"/>
    <cellStyle name="Navadno 22 12" xfId="1687" xr:uid="{00000000-0005-0000-0000-0000F8050000}"/>
    <cellStyle name="Navadno 22 13" xfId="1688" xr:uid="{00000000-0005-0000-0000-0000F9050000}"/>
    <cellStyle name="Navadno 22 14" xfId="1689" xr:uid="{00000000-0005-0000-0000-0000FA050000}"/>
    <cellStyle name="Navadno 22 2" xfId="1690" xr:uid="{00000000-0005-0000-0000-0000FB050000}"/>
    <cellStyle name="Navadno 22 2 2" xfId="1691" xr:uid="{00000000-0005-0000-0000-0000FC050000}"/>
    <cellStyle name="Navadno 22 2 3" xfId="1692" xr:uid="{00000000-0005-0000-0000-0000FD050000}"/>
    <cellStyle name="Navadno 22 2 4" xfId="1693" xr:uid="{00000000-0005-0000-0000-0000FE050000}"/>
    <cellStyle name="Navadno 22 2 5" xfId="1694" xr:uid="{00000000-0005-0000-0000-0000FF050000}"/>
    <cellStyle name="Navadno 22 2 6" xfId="1695" xr:uid="{00000000-0005-0000-0000-000000060000}"/>
    <cellStyle name="Navadno 22 3" xfId="1696" xr:uid="{00000000-0005-0000-0000-000001060000}"/>
    <cellStyle name="Navadno 22 3 2" xfId="1697" xr:uid="{00000000-0005-0000-0000-000002060000}"/>
    <cellStyle name="Navadno 22 3 3" xfId="1698" xr:uid="{00000000-0005-0000-0000-000003060000}"/>
    <cellStyle name="Navadno 22 3 4" xfId="1699" xr:uid="{00000000-0005-0000-0000-000004060000}"/>
    <cellStyle name="Navadno 22 3 5" xfId="1700" xr:uid="{00000000-0005-0000-0000-000005060000}"/>
    <cellStyle name="Navadno 22 3 6" xfId="1701" xr:uid="{00000000-0005-0000-0000-000006060000}"/>
    <cellStyle name="Navadno 22 4" xfId="1702" xr:uid="{00000000-0005-0000-0000-000007060000}"/>
    <cellStyle name="Navadno 22 4 2" xfId="1703" xr:uid="{00000000-0005-0000-0000-000008060000}"/>
    <cellStyle name="Navadno 22 4 3" xfId="1704" xr:uid="{00000000-0005-0000-0000-000009060000}"/>
    <cellStyle name="Navadno 22 4 4" xfId="1705" xr:uid="{00000000-0005-0000-0000-00000A060000}"/>
    <cellStyle name="Navadno 22 4 5" xfId="1706" xr:uid="{00000000-0005-0000-0000-00000B060000}"/>
    <cellStyle name="Navadno 22 4 6" xfId="1707" xr:uid="{00000000-0005-0000-0000-00000C060000}"/>
    <cellStyle name="Navadno 22 5" xfId="1708" xr:uid="{00000000-0005-0000-0000-00000D060000}"/>
    <cellStyle name="Navadno 22 5 2" xfId="1709" xr:uid="{00000000-0005-0000-0000-00000E060000}"/>
    <cellStyle name="Navadno 22 5 3" xfId="1710" xr:uid="{00000000-0005-0000-0000-00000F060000}"/>
    <cellStyle name="Navadno 22 5 4" xfId="1711" xr:uid="{00000000-0005-0000-0000-000010060000}"/>
    <cellStyle name="Navadno 22 5 5" xfId="1712" xr:uid="{00000000-0005-0000-0000-000011060000}"/>
    <cellStyle name="Navadno 22 5 6" xfId="1713" xr:uid="{00000000-0005-0000-0000-000012060000}"/>
    <cellStyle name="Navadno 22 6" xfId="1714" xr:uid="{00000000-0005-0000-0000-000013060000}"/>
    <cellStyle name="Navadno 22 6 2" xfId="1715" xr:uid="{00000000-0005-0000-0000-000014060000}"/>
    <cellStyle name="Navadno 22 6 3" xfId="1716" xr:uid="{00000000-0005-0000-0000-000015060000}"/>
    <cellStyle name="Navadno 22 6 4" xfId="1717" xr:uid="{00000000-0005-0000-0000-000016060000}"/>
    <cellStyle name="Navadno 22 6 5" xfId="1718" xr:uid="{00000000-0005-0000-0000-000017060000}"/>
    <cellStyle name="Navadno 22 6 6" xfId="1719" xr:uid="{00000000-0005-0000-0000-000018060000}"/>
    <cellStyle name="Navadno 22 7" xfId="1720" xr:uid="{00000000-0005-0000-0000-000019060000}"/>
    <cellStyle name="Navadno 22 7 2" xfId="1721" xr:uid="{00000000-0005-0000-0000-00001A060000}"/>
    <cellStyle name="Navadno 22 7 3" xfId="1722" xr:uid="{00000000-0005-0000-0000-00001B060000}"/>
    <cellStyle name="Navadno 22 7 4" xfId="1723" xr:uid="{00000000-0005-0000-0000-00001C060000}"/>
    <cellStyle name="Navadno 22 7 5" xfId="1724" xr:uid="{00000000-0005-0000-0000-00001D060000}"/>
    <cellStyle name="Navadno 22 7 6" xfId="1725" xr:uid="{00000000-0005-0000-0000-00001E060000}"/>
    <cellStyle name="Navadno 22 8" xfId="1726" xr:uid="{00000000-0005-0000-0000-00001F060000}"/>
    <cellStyle name="Navadno 22 8 2" xfId="1727" xr:uid="{00000000-0005-0000-0000-000020060000}"/>
    <cellStyle name="Navadno 22 8 3" xfId="1728" xr:uid="{00000000-0005-0000-0000-000021060000}"/>
    <cellStyle name="Navadno 22 8 4" xfId="1729" xr:uid="{00000000-0005-0000-0000-000022060000}"/>
    <cellStyle name="Navadno 22 8 5" xfId="1730" xr:uid="{00000000-0005-0000-0000-000023060000}"/>
    <cellStyle name="Navadno 22 8 6" xfId="1731" xr:uid="{00000000-0005-0000-0000-000024060000}"/>
    <cellStyle name="Navadno 22 9" xfId="1732" xr:uid="{00000000-0005-0000-0000-000025060000}"/>
    <cellStyle name="Navadno 22 9 2" xfId="1733" xr:uid="{00000000-0005-0000-0000-000026060000}"/>
    <cellStyle name="Navadno 23" xfId="1734" xr:uid="{00000000-0005-0000-0000-000027060000}"/>
    <cellStyle name="Navadno 23 10" xfId="1735" xr:uid="{00000000-0005-0000-0000-000028060000}"/>
    <cellStyle name="Navadno 23 10 2" xfId="1736" xr:uid="{00000000-0005-0000-0000-000029060000}"/>
    <cellStyle name="Navadno 23 11" xfId="1737" xr:uid="{00000000-0005-0000-0000-00002A060000}"/>
    <cellStyle name="Navadno 23 11 2" xfId="1738" xr:uid="{00000000-0005-0000-0000-00002B060000}"/>
    <cellStyle name="Navadno 23 12" xfId="1739" xr:uid="{00000000-0005-0000-0000-00002C060000}"/>
    <cellStyle name="Navadno 23 12 2" xfId="1740" xr:uid="{00000000-0005-0000-0000-00002D060000}"/>
    <cellStyle name="Navadno 23 13" xfId="1741" xr:uid="{00000000-0005-0000-0000-00002E060000}"/>
    <cellStyle name="Navadno 23 13 2" xfId="1742" xr:uid="{00000000-0005-0000-0000-00002F060000}"/>
    <cellStyle name="Navadno 23 14" xfId="1743" xr:uid="{00000000-0005-0000-0000-000030060000}"/>
    <cellStyle name="Navadno 23 14 2" xfId="1744" xr:uid="{00000000-0005-0000-0000-000031060000}"/>
    <cellStyle name="Navadno 23 15" xfId="1745" xr:uid="{00000000-0005-0000-0000-000032060000}"/>
    <cellStyle name="Navadno 23 15 2" xfId="1746" xr:uid="{00000000-0005-0000-0000-000033060000}"/>
    <cellStyle name="Navadno 23 16" xfId="1747" xr:uid="{00000000-0005-0000-0000-000034060000}"/>
    <cellStyle name="Navadno 23 16 2" xfId="1748" xr:uid="{00000000-0005-0000-0000-000035060000}"/>
    <cellStyle name="Navadno 23 17" xfId="1749" xr:uid="{00000000-0005-0000-0000-000036060000}"/>
    <cellStyle name="Navadno 23 17 2" xfId="1750" xr:uid="{00000000-0005-0000-0000-000037060000}"/>
    <cellStyle name="Navadno 23 18" xfId="1751" xr:uid="{00000000-0005-0000-0000-000038060000}"/>
    <cellStyle name="Navadno 23 18 2" xfId="1752" xr:uid="{00000000-0005-0000-0000-000039060000}"/>
    <cellStyle name="Navadno 23 19" xfId="1753" xr:uid="{00000000-0005-0000-0000-00003A060000}"/>
    <cellStyle name="Navadno 23 19 2" xfId="1754" xr:uid="{00000000-0005-0000-0000-00003B060000}"/>
    <cellStyle name="Navadno 23 2" xfId="1755" xr:uid="{00000000-0005-0000-0000-00003C060000}"/>
    <cellStyle name="Navadno 23 2 2" xfId="1756" xr:uid="{00000000-0005-0000-0000-00003D060000}"/>
    <cellStyle name="Navadno 23 2 3" xfId="1757" xr:uid="{00000000-0005-0000-0000-00003E060000}"/>
    <cellStyle name="Navadno 23 2 4" xfId="1758" xr:uid="{00000000-0005-0000-0000-00003F060000}"/>
    <cellStyle name="Navadno 23 2 5" xfId="1759" xr:uid="{00000000-0005-0000-0000-000040060000}"/>
    <cellStyle name="Navadno 23 2 6" xfId="1760" xr:uid="{00000000-0005-0000-0000-000041060000}"/>
    <cellStyle name="Navadno 23 20" xfId="1761" xr:uid="{00000000-0005-0000-0000-000042060000}"/>
    <cellStyle name="Navadno 23 20 2" xfId="1762" xr:uid="{00000000-0005-0000-0000-000043060000}"/>
    <cellStyle name="Navadno 23 21" xfId="1763" xr:uid="{00000000-0005-0000-0000-000044060000}"/>
    <cellStyle name="Navadno 23 21 2" xfId="1764" xr:uid="{00000000-0005-0000-0000-000045060000}"/>
    <cellStyle name="Navadno 23 22" xfId="1765" xr:uid="{00000000-0005-0000-0000-000046060000}"/>
    <cellStyle name="Navadno 23 22 2" xfId="1766" xr:uid="{00000000-0005-0000-0000-000047060000}"/>
    <cellStyle name="Navadno 23 23" xfId="1767" xr:uid="{00000000-0005-0000-0000-000048060000}"/>
    <cellStyle name="Navadno 23 23 2" xfId="1768" xr:uid="{00000000-0005-0000-0000-000049060000}"/>
    <cellStyle name="Navadno 23 24" xfId="1769" xr:uid="{00000000-0005-0000-0000-00004A060000}"/>
    <cellStyle name="Navadno 23 24 2" xfId="1770" xr:uid="{00000000-0005-0000-0000-00004B060000}"/>
    <cellStyle name="Navadno 23 25" xfId="1771" xr:uid="{00000000-0005-0000-0000-00004C060000}"/>
    <cellStyle name="Navadno 23 25 2" xfId="1772" xr:uid="{00000000-0005-0000-0000-00004D060000}"/>
    <cellStyle name="Navadno 23 26" xfId="1773" xr:uid="{00000000-0005-0000-0000-00004E060000}"/>
    <cellStyle name="Navadno 23 26 2" xfId="1774" xr:uid="{00000000-0005-0000-0000-00004F060000}"/>
    <cellStyle name="Navadno 23 27" xfId="1775" xr:uid="{00000000-0005-0000-0000-000050060000}"/>
    <cellStyle name="Navadno 23 27 2" xfId="1776" xr:uid="{00000000-0005-0000-0000-000051060000}"/>
    <cellStyle name="Navadno 23 28" xfId="1777" xr:uid="{00000000-0005-0000-0000-000052060000}"/>
    <cellStyle name="Navadno 23 28 2" xfId="1778" xr:uid="{00000000-0005-0000-0000-000053060000}"/>
    <cellStyle name="Navadno 23 29" xfId="1779" xr:uid="{00000000-0005-0000-0000-000054060000}"/>
    <cellStyle name="Navadno 23 29 2" xfId="1780" xr:uid="{00000000-0005-0000-0000-000055060000}"/>
    <cellStyle name="Navadno 23 3" xfId="1781" xr:uid="{00000000-0005-0000-0000-000056060000}"/>
    <cellStyle name="Navadno 23 3 2" xfId="1782" xr:uid="{00000000-0005-0000-0000-000057060000}"/>
    <cellStyle name="Navadno 23 3 3" xfId="1783" xr:uid="{00000000-0005-0000-0000-000058060000}"/>
    <cellStyle name="Navadno 23 3 4" xfId="1784" xr:uid="{00000000-0005-0000-0000-000059060000}"/>
    <cellStyle name="Navadno 23 3 5" xfId="1785" xr:uid="{00000000-0005-0000-0000-00005A060000}"/>
    <cellStyle name="Navadno 23 3 6" xfId="1786" xr:uid="{00000000-0005-0000-0000-00005B060000}"/>
    <cellStyle name="Navadno 23 30" xfId="1787" xr:uid="{00000000-0005-0000-0000-00005C060000}"/>
    <cellStyle name="Navadno 23 30 2" xfId="1788" xr:uid="{00000000-0005-0000-0000-00005D060000}"/>
    <cellStyle name="Navadno 23 31" xfId="1789" xr:uid="{00000000-0005-0000-0000-00005E060000}"/>
    <cellStyle name="Navadno 23 31 2" xfId="1790" xr:uid="{00000000-0005-0000-0000-00005F060000}"/>
    <cellStyle name="Navadno 23 32" xfId="1791" xr:uid="{00000000-0005-0000-0000-000060060000}"/>
    <cellStyle name="Navadno 23 32 2" xfId="1792" xr:uid="{00000000-0005-0000-0000-000061060000}"/>
    <cellStyle name="Navadno 23 33" xfId="1793" xr:uid="{00000000-0005-0000-0000-000062060000}"/>
    <cellStyle name="Navadno 23 33 2" xfId="1794" xr:uid="{00000000-0005-0000-0000-000063060000}"/>
    <cellStyle name="Navadno 23 34" xfId="1795" xr:uid="{00000000-0005-0000-0000-000064060000}"/>
    <cellStyle name="Navadno 23 34 2" xfId="1796" xr:uid="{00000000-0005-0000-0000-000065060000}"/>
    <cellStyle name="Navadno 23 35" xfId="1797" xr:uid="{00000000-0005-0000-0000-000066060000}"/>
    <cellStyle name="Navadno 23 35 2" xfId="1798" xr:uid="{00000000-0005-0000-0000-000067060000}"/>
    <cellStyle name="Navadno 23 36" xfId="1799" xr:uid="{00000000-0005-0000-0000-000068060000}"/>
    <cellStyle name="Navadno 23 36 2" xfId="1800" xr:uid="{00000000-0005-0000-0000-000069060000}"/>
    <cellStyle name="Navadno 23 37" xfId="1801" xr:uid="{00000000-0005-0000-0000-00006A060000}"/>
    <cellStyle name="Navadno 23 37 2" xfId="1802" xr:uid="{00000000-0005-0000-0000-00006B060000}"/>
    <cellStyle name="Navadno 23 38" xfId="1803" xr:uid="{00000000-0005-0000-0000-00006C060000}"/>
    <cellStyle name="Navadno 23 38 2" xfId="1804" xr:uid="{00000000-0005-0000-0000-00006D060000}"/>
    <cellStyle name="Navadno 23 39" xfId="1805" xr:uid="{00000000-0005-0000-0000-00006E060000}"/>
    <cellStyle name="Navadno 23 39 2" xfId="1806" xr:uid="{00000000-0005-0000-0000-00006F060000}"/>
    <cellStyle name="Navadno 23 4" xfId="1807" xr:uid="{00000000-0005-0000-0000-000070060000}"/>
    <cellStyle name="Navadno 23 4 2" xfId="1808" xr:uid="{00000000-0005-0000-0000-000071060000}"/>
    <cellStyle name="Navadno 23 4 3" xfId="1809" xr:uid="{00000000-0005-0000-0000-000072060000}"/>
    <cellStyle name="Navadno 23 4 4" xfId="1810" xr:uid="{00000000-0005-0000-0000-000073060000}"/>
    <cellStyle name="Navadno 23 4 5" xfId="1811" xr:uid="{00000000-0005-0000-0000-000074060000}"/>
    <cellStyle name="Navadno 23 4 6" xfId="1812" xr:uid="{00000000-0005-0000-0000-000075060000}"/>
    <cellStyle name="Navadno 23 40" xfId="1813" xr:uid="{00000000-0005-0000-0000-000076060000}"/>
    <cellStyle name="Navadno 23 40 2" xfId="1814" xr:uid="{00000000-0005-0000-0000-000077060000}"/>
    <cellStyle name="Navadno 23 41" xfId="1815" xr:uid="{00000000-0005-0000-0000-000078060000}"/>
    <cellStyle name="Navadno 23 41 2" xfId="1816" xr:uid="{00000000-0005-0000-0000-000079060000}"/>
    <cellStyle name="Navadno 23 42" xfId="1817" xr:uid="{00000000-0005-0000-0000-00007A060000}"/>
    <cellStyle name="Navadno 23 42 2" xfId="1818" xr:uid="{00000000-0005-0000-0000-00007B060000}"/>
    <cellStyle name="Navadno 23 43" xfId="1819" xr:uid="{00000000-0005-0000-0000-00007C060000}"/>
    <cellStyle name="Navadno 23 43 2" xfId="1820" xr:uid="{00000000-0005-0000-0000-00007D060000}"/>
    <cellStyle name="Navadno 23 44" xfId="1821" xr:uid="{00000000-0005-0000-0000-00007E060000}"/>
    <cellStyle name="Navadno 23 44 2" xfId="1822" xr:uid="{00000000-0005-0000-0000-00007F060000}"/>
    <cellStyle name="Navadno 23 5" xfId="1823" xr:uid="{00000000-0005-0000-0000-000080060000}"/>
    <cellStyle name="Navadno 23 5 2" xfId="1824" xr:uid="{00000000-0005-0000-0000-000081060000}"/>
    <cellStyle name="Navadno 23 5 3" xfId="1825" xr:uid="{00000000-0005-0000-0000-000082060000}"/>
    <cellStyle name="Navadno 23 5 4" xfId="1826" xr:uid="{00000000-0005-0000-0000-000083060000}"/>
    <cellStyle name="Navadno 23 5 5" xfId="1827" xr:uid="{00000000-0005-0000-0000-000084060000}"/>
    <cellStyle name="Navadno 23 5 6" xfId="1828" xr:uid="{00000000-0005-0000-0000-000085060000}"/>
    <cellStyle name="Navadno 23 6" xfId="1829" xr:uid="{00000000-0005-0000-0000-000086060000}"/>
    <cellStyle name="Navadno 23 6 2" xfId="1830" xr:uid="{00000000-0005-0000-0000-000087060000}"/>
    <cellStyle name="Navadno 23 6 3" xfId="1831" xr:uid="{00000000-0005-0000-0000-000088060000}"/>
    <cellStyle name="Navadno 23 6 4" xfId="1832" xr:uid="{00000000-0005-0000-0000-000089060000}"/>
    <cellStyle name="Navadno 23 6 5" xfId="1833" xr:uid="{00000000-0005-0000-0000-00008A060000}"/>
    <cellStyle name="Navadno 23 6 6" xfId="1834" xr:uid="{00000000-0005-0000-0000-00008B060000}"/>
    <cellStyle name="Navadno 23 7" xfId="1835" xr:uid="{00000000-0005-0000-0000-00008C060000}"/>
    <cellStyle name="Navadno 23 7 2" xfId="1836" xr:uid="{00000000-0005-0000-0000-00008D060000}"/>
    <cellStyle name="Navadno 23 8" xfId="1837" xr:uid="{00000000-0005-0000-0000-00008E060000}"/>
    <cellStyle name="Navadno 23 8 2" xfId="1838" xr:uid="{00000000-0005-0000-0000-00008F060000}"/>
    <cellStyle name="Navadno 23 9" xfId="1839" xr:uid="{00000000-0005-0000-0000-000090060000}"/>
    <cellStyle name="Navadno 23 9 2" xfId="1840" xr:uid="{00000000-0005-0000-0000-000091060000}"/>
    <cellStyle name="Navadno 24" xfId="1841" xr:uid="{00000000-0005-0000-0000-000092060000}"/>
    <cellStyle name="Navadno 24 10" xfId="1842" xr:uid="{00000000-0005-0000-0000-000093060000}"/>
    <cellStyle name="Navadno 24 11" xfId="1843" xr:uid="{00000000-0005-0000-0000-000094060000}"/>
    <cellStyle name="Navadno 24 12" xfId="1844" xr:uid="{00000000-0005-0000-0000-000095060000}"/>
    <cellStyle name="Navadno 24 13" xfId="1845" xr:uid="{00000000-0005-0000-0000-000096060000}"/>
    <cellStyle name="Navadno 24 14" xfId="1846" xr:uid="{00000000-0005-0000-0000-000097060000}"/>
    <cellStyle name="Navadno 24 15" xfId="1847" xr:uid="{00000000-0005-0000-0000-000098060000}"/>
    <cellStyle name="Navadno 24 2" xfId="1848" xr:uid="{00000000-0005-0000-0000-000099060000}"/>
    <cellStyle name="Navadno 24 3" xfId="1849" xr:uid="{00000000-0005-0000-0000-00009A060000}"/>
    <cellStyle name="Navadno 24 4" xfId="1850" xr:uid="{00000000-0005-0000-0000-00009B060000}"/>
    <cellStyle name="Navadno 24 5" xfId="1851" xr:uid="{00000000-0005-0000-0000-00009C060000}"/>
    <cellStyle name="Navadno 24 6" xfId="1852" xr:uid="{00000000-0005-0000-0000-00009D060000}"/>
    <cellStyle name="Navadno 24 7" xfId="1853" xr:uid="{00000000-0005-0000-0000-00009E060000}"/>
    <cellStyle name="Navadno 24 8" xfId="1854" xr:uid="{00000000-0005-0000-0000-00009F060000}"/>
    <cellStyle name="Navadno 24 9" xfId="1855" xr:uid="{00000000-0005-0000-0000-0000A0060000}"/>
    <cellStyle name="Navadno 25" xfId="1856" xr:uid="{00000000-0005-0000-0000-0000A1060000}"/>
    <cellStyle name="Navadno 25 10" xfId="1857" xr:uid="{00000000-0005-0000-0000-0000A2060000}"/>
    <cellStyle name="Navadno 25 10 2" xfId="1858" xr:uid="{00000000-0005-0000-0000-0000A3060000}"/>
    <cellStyle name="Navadno 25 11" xfId="1859" xr:uid="{00000000-0005-0000-0000-0000A4060000}"/>
    <cellStyle name="Navadno 25 11 2" xfId="1860" xr:uid="{00000000-0005-0000-0000-0000A5060000}"/>
    <cellStyle name="Navadno 25 12" xfId="1861" xr:uid="{00000000-0005-0000-0000-0000A6060000}"/>
    <cellStyle name="Navadno 25 12 2" xfId="1862" xr:uid="{00000000-0005-0000-0000-0000A7060000}"/>
    <cellStyle name="Navadno 25 13" xfId="1863" xr:uid="{00000000-0005-0000-0000-0000A8060000}"/>
    <cellStyle name="Navadno 25 13 2" xfId="1864" xr:uid="{00000000-0005-0000-0000-0000A9060000}"/>
    <cellStyle name="Navadno 25 14" xfId="1865" xr:uid="{00000000-0005-0000-0000-0000AA060000}"/>
    <cellStyle name="Navadno 25 14 2" xfId="1866" xr:uid="{00000000-0005-0000-0000-0000AB060000}"/>
    <cellStyle name="Navadno 25 15" xfId="1867" xr:uid="{00000000-0005-0000-0000-0000AC060000}"/>
    <cellStyle name="Navadno 25 15 2" xfId="1868" xr:uid="{00000000-0005-0000-0000-0000AD060000}"/>
    <cellStyle name="Navadno 25 16" xfId="1869" xr:uid="{00000000-0005-0000-0000-0000AE060000}"/>
    <cellStyle name="Navadno 25 16 2" xfId="1870" xr:uid="{00000000-0005-0000-0000-0000AF060000}"/>
    <cellStyle name="Navadno 25 17" xfId="1871" xr:uid="{00000000-0005-0000-0000-0000B0060000}"/>
    <cellStyle name="Navadno 25 17 2" xfId="1872" xr:uid="{00000000-0005-0000-0000-0000B1060000}"/>
    <cellStyle name="Navadno 25 18" xfId="1873" xr:uid="{00000000-0005-0000-0000-0000B2060000}"/>
    <cellStyle name="Navadno 25 18 2" xfId="1874" xr:uid="{00000000-0005-0000-0000-0000B3060000}"/>
    <cellStyle name="Navadno 25 19" xfId="1875" xr:uid="{00000000-0005-0000-0000-0000B4060000}"/>
    <cellStyle name="Navadno 25 19 2" xfId="1876" xr:uid="{00000000-0005-0000-0000-0000B5060000}"/>
    <cellStyle name="Navadno 25 2" xfId="1877" xr:uid="{00000000-0005-0000-0000-0000B6060000}"/>
    <cellStyle name="Navadno 25 2 2" xfId="1878" xr:uid="{00000000-0005-0000-0000-0000B7060000}"/>
    <cellStyle name="Navadno 25 2 3" xfId="1879" xr:uid="{00000000-0005-0000-0000-0000B8060000}"/>
    <cellStyle name="Navadno 25 2 4" xfId="1880" xr:uid="{00000000-0005-0000-0000-0000B9060000}"/>
    <cellStyle name="Navadno 25 2 5" xfId="1881" xr:uid="{00000000-0005-0000-0000-0000BA060000}"/>
    <cellStyle name="Navadno 25 2 6" xfId="1882" xr:uid="{00000000-0005-0000-0000-0000BB060000}"/>
    <cellStyle name="Navadno 25 20" xfId="1883" xr:uid="{00000000-0005-0000-0000-0000BC060000}"/>
    <cellStyle name="Navadno 25 20 2" xfId="1884" xr:uid="{00000000-0005-0000-0000-0000BD060000}"/>
    <cellStyle name="Navadno 25 21" xfId="1885" xr:uid="{00000000-0005-0000-0000-0000BE060000}"/>
    <cellStyle name="Navadno 25 21 2" xfId="1886" xr:uid="{00000000-0005-0000-0000-0000BF060000}"/>
    <cellStyle name="Navadno 25 22" xfId="1887" xr:uid="{00000000-0005-0000-0000-0000C0060000}"/>
    <cellStyle name="Navadno 25 22 2" xfId="1888" xr:uid="{00000000-0005-0000-0000-0000C1060000}"/>
    <cellStyle name="Navadno 25 23" xfId="1889" xr:uid="{00000000-0005-0000-0000-0000C2060000}"/>
    <cellStyle name="Navadno 25 23 2" xfId="1890" xr:uid="{00000000-0005-0000-0000-0000C3060000}"/>
    <cellStyle name="Navadno 25 24" xfId="1891" xr:uid="{00000000-0005-0000-0000-0000C4060000}"/>
    <cellStyle name="Navadno 25 24 2" xfId="1892" xr:uid="{00000000-0005-0000-0000-0000C5060000}"/>
    <cellStyle name="Navadno 25 25" xfId="1893" xr:uid="{00000000-0005-0000-0000-0000C6060000}"/>
    <cellStyle name="Navadno 25 25 2" xfId="1894" xr:uid="{00000000-0005-0000-0000-0000C7060000}"/>
    <cellStyle name="Navadno 25 26" xfId="1895" xr:uid="{00000000-0005-0000-0000-0000C8060000}"/>
    <cellStyle name="Navadno 25 26 2" xfId="1896" xr:uid="{00000000-0005-0000-0000-0000C9060000}"/>
    <cellStyle name="Navadno 25 27" xfId="1897" xr:uid="{00000000-0005-0000-0000-0000CA060000}"/>
    <cellStyle name="Navadno 25 27 2" xfId="1898" xr:uid="{00000000-0005-0000-0000-0000CB060000}"/>
    <cellStyle name="Navadno 25 28" xfId="1899" xr:uid="{00000000-0005-0000-0000-0000CC060000}"/>
    <cellStyle name="Navadno 25 28 2" xfId="1900" xr:uid="{00000000-0005-0000-0000-0000CD060000}"/>
    <cellStyle name="Navadno 25 29" xfId="1901" xr:uid="{00000000-0005-0000-0000-0000CE060000}"/>
    <cellStyle name="Navadno 25 29 2" xfId="1902" xr:uid="{00000000-0005-0000-0000-0000CF060000}"/>
    <cellStyle name="Navadno 25 3" xfId="1903" xr:uid="{00000000-0005-0000-0000-0000D0060000}"/>
    <cellStyle name="Navadno 25 3 2" xfId="1904" xr:uid="{00000000-0005-0000-0000-0000D1060000}"/>
    <cellStyle name="Navadno 25 3 3" xfId="1905" xr:uid="{00000000-0005-0000-0000-0000D2060000}"/>
    <cellStyle name="Navadno 25 3 4" xfId="1906" xr:uid="{00000000-0005-0000-0000-0000D3060000}"/>
    <cellStyle name="Navadno 25 3 5" xfId="1907" xr:uid="{00000000-0005-0000-0000-0000D4060000}"/>
    <cellStyle name="Navadno 25 3 6" xfId="1908" xr:uid="{00000000-0005-0000-0000-0000D5060000}"/>
    <cellStyle name="Navadno 25 30" xfId="1909" xr:uid="{00000000-0005-0000-0000-0000D6060000}"/>
    <cellStyle name="Navadno 25 30 2" xfId="1910" xr:uid="{00000000-0005-0000-0000-0000D7060000}"/>
    <cellStyle name="Navadno 25 31" xfId="1911" xr:uid="{00000000-0005-0000-0000-0000D8060000}"/>
    <cellStyle name="Navadno 25 31 2" xfId="1912" xr:uid="{00000000-0005-0000-0000-0000D9060000}"/>
    <cellStyle name="Navadno 25 32" xfId="1913" xr:uid="{00000000-0005-0000-0000-0000DA060000}"/>
    <cellStyle name="Navadno 25 32 2" xfId="1914" xr:uid="{00000000-0005-0000-0000-0000DB060000}"/>
    <cellStyle name="Navadno 25 33" xfId="1915" xr:uid="{00000000-0005-0000-0000-0000DC060000}"/>
    <cellStyle name="Navadno 25 33 2" xfId="1916" xr:uid="{00000000-0005-0000-0000-0000DD060000}"/>
    <cellStyle name="Navadno 25 34" xfId="1917" xr:uid="{00000000-0005-0000-0000-0000DE060000}"/>
    <cellStyle name="Navadno 25 34 2" xfId="1918" xr:uid="{00000000-0005-0000-0000-0000DF060000}"/>
    <cellStyle name="Navadno 25 35" xfId="1919" xr:uid="{00000000-0005-0000-0000-0000E0060000}"/>
    <cellStyle name="Navadno 25 35 2" xfId="1920" xr:uid="{00000000-0005-0000-0000-0000E1060000}"/>
    <cellStyle name="Navadno 25 36" xfId="1921" xr:uid="{00000000-0005-0000-0000-0000E2060000}"/>
    <cellStyle name="Navadno 25 36 2" xfId="1922" xr:uid="{00000000-0005-0000-0000-0000E3060000}"/>
    <cellStyle name="Navadno 25 37" xfId="1923" xr:uid="{00000000-0005-0000-0000-0000E4060000}"/>
    <cellStyle name="Navadno 25 37 2" xfId="1924" xr:uid="{00000000-0005-0000-0000-0000E5060000}"/>
    <cellStyle name="Navadno 25 38" xfId="1925" xr:uid="{00000000-0005-0000-0000-0000E6060000}"/>
    <cellStyle name="Navadno 25 38 2" xfId="1926" xr:uid="{00000000-0005-0000-0000-0000E7060000}"/>
    <cellStyle name="Navadno 25 39" xfId="1927" xr:uid="{00000000-0005-0000-0000-0000E8060000}"/>
    <cellStyle name="Navadno 25 39 2" xfId="1928" xr:uid="{00000000-0005-0000-0000-0000E9060000}"/>
    <cellStyle name="Navadno 25 4" xfId="1929" xr:uid="{00000000-0005-0000-0000-0000EA060000}"/>
    <cellStyle name="Navadno 25 4 2" xfId="1930" xr:uid="{00000000-0005-0000-0000-0000EB060000}"/>
    <cellStyle name="Navadno 25 4 3" xfId="1931" xr:uid="{00000000-0005-0000-0000-0000EC060000}"/>
    <cellStyle name="Navadno 25 4 4" xfId="1932" xr:uid="{00000000-0005-0000-0000-0000ED060000}"/>
    <cellStyle name="Navadno 25 4 5" xfId="1933" xr:uid="{00000000-0005-0000-0000-0000EE060000}"/>
    <cellStyle name="Navadno 25 4 6" xfId="1934" xr:uid="{00000000-0005-0000-0000-0000EF060000}"/>
    <cellStyle name="Navadno 25 40" xfId="1935" xr:uid="{00000000-0005-0000-0000-0000F0060000}"/>
    <cellStyle name="Navadno 25 40 2" xfId="1936" xr:uid="{00000000-0005-0000-0000-0000F1060000}"/>
    <cellStyle name="Navadno 25 41" xfId="1937" xr:uid="{00000000-0005-0000-0000-0000F2060000}"/>
    <cellStyle name="Navadno 25 41 2" xfId="1938" xr:uid="{00000000-0005-0000-0000-0000F3060000}"/>
    <cellStyle name="Navadno 25 42" xfId="1939" xr:uid="{00000000-0005-0000-0000-0000F4060000}"/>
    <cellStyle name="Navadno 25 42 2" xfId="1940" xr:uid="{00000000-0005-0000-0000-0000F5060000}"/>
    <cellStyle name="Navadno 25 43" xfId="1941" xr:uid="{00000000-0005-0000-0000-0000F6060000}"/>
    <cellStyle name="Navadno 25 43 2" xfId="1942" xr:uid="{00000000-0005-0000-0000-0000F7060000}"/>
    <cellStyle name="Navadno 25 44" xfId="1943" xr:uid="{00000000-0005-0000-0000-0000F8060000}"/>
    <cellStyle name="Navadno 25 44 2" xfId="1944" xr:uid="{00000000-0005-0000-0000-0000F9060000}"/>
    <cellStyle name="Navadno 25 5" xfId="1945" xr:uid="{00000000-0005-0000-0000-0000FA060000}"/>
    <cellStyle name="Navadno 25 5 2" xfId="1946" xr:uid="{00000000-0005-0000-0000-0000FB060000}"/>
    <cellStyle name="Navadno 25 5 3" xfId="1947" xr:uid="{00000000-0005-0000-0000-0000FC060000}"/>
    <cellStyle name="Navadno 25 5 4" xfId="1948" xr:uid="{00000000-0005-0000-0000-0000FD060000}"/>
    <cellStyle name="Navadno 25 5 5" xfId="1949" xr:uid="{00000000-0005-0000-0000-0000FE060000}"/>
    <cellStyle name="Navadno 25 5 6" xfId="1950" xr:uid="{00000000-0005-0000-0000-0000FF060000}"/>
    <cellStyle name="Navadno 25 6" xfId="1951" xr:uid="{00000000-0005-0000-0000-000000070000}"/>
    <cellStyle name="Navadno 25 6 2" xfId="1952" xr:uid="{00000000-0005-0000-0000-000001070000}"/>
    <cellStyle name="Navadno 25 6 3" xfId="1953" xr:uid="{00000000-0005-0000-0000-000002070000}"/>
    <cellStyle name="Navadno 25 6 4" xfId="1954" xr:uid="{00000000-0005-0000-0000-000003070000}"/>
    <cellStyle name="Navadno 25 6 5" xfId="1955" xr:uid="{00000000-0005-0000-0000-000004070000}"/>
    <cellStyle name="Navadno 25 6 6" xfId="1956" xr:uid="{00000000-0005-0000-0000-000005070000}"/>
    <cellStyle name="Navadno 25 7" xfId="1957" xr:uid="{00000000-0005-0000-0000-000006070000}"/>
    <cellStyle name="Navadno 25 7 2" xfId="1958" xr:uid="{00000000-0005-0000-0000-000007070000}"/>
    <cellStyle name="Navadno 25 8" xfId="1959" xr:uid="{00000000-0005-0000-0000-000008070000}"/>
    <cellStyle name="Navadno 25 8 2" xfId="1960" xr:uid="{00000000-0005-0000-0000-000009070000}"/>
    <cellStyle name="Navadno 25 9" xfId="1961" xr:uid="{00000000-0005-0000-0000-00000A070000}"/>
    <cellStyle name="Navadno 25 9 2" xfId="1962" xr:uid="{00000000-0005-0000-0000-00000B070000}"/>
    <cellStyle name="Navadno 26" xfId="1963" xr:uid="{00000000-0005-0000-0000-00000C070000}"/>
    <cellStyle name="Navadno 26 10" xfId="1964" xr:uid="{00000000-0005-0000-0000-00000D070000}"/>
    <cellStyle name="Navadno 26 11" xfId="1965" xr:uid="{00000000-0005-0000-0000-00000E070000}"/>
    <cellStyle name="Navadno 26 12" xfId="1966" xr:uid="{00000000-0005-0000-0000-00000F070000}"/>
    <cellStyle name="Navadno 26 13" xfId="1967" xr:uid="{00000000-0005-0000-0000-000010070000}"/>
    <cellStyle name="Navadno 26 14" xfId="1968" xr:uid="{00000000-0005-0000-0000-000011070000}"/>
    <cellStyle name="Navadno 26 15" xfId="1969" xr:uid="{00000000-0005-0000-0000-000012070000}"/>
    <cellStyle name="Navadno 26 2" xfId="1970" xr:uid="{00000000-0005-0000-0000-000013070000}"/>
    <cellStyle name="Navadno 26 3" xfId="1971" xr:uid="{00000000-0005-0000-0000-000014070000}"/>
    <cellStyle name="Navadno 26 4" xfId="1972" xr:uid="{00000000-0005-0000-0000-000015070000}"/>
    <cellStyle name="Navadno 26 5" xfId="1973" xr:uid="{00000000-0005-0000-0000-000016070000}"/>
    <cellStyle name="Navadno 26 6" xfId="1974" xr:uid="{00000000-0005-0000-0000-000017070000}"/>
    <cellStyle name="Navadno 26 7" xfId="1975" xr:uid="{00000000-0005-0000-0000-000018070000}"/>
    <cellStyle name="Navadno 26 8" xfId="1976" xr:uid="{00000000-0005-0000-0000-000019070000}"/>
    <cellStyle name="Navadno 26 9" xfId="1977" xr:uid="{00000000-0005-0000-0000-00001A070000}"/>
    <cellStyle name="Navadno 27" xfId="1978" xr:uid="{00000000-0005-0000-0000-00001B070000}"/>
    <cellStyle name="Navadno 27 10" xfId="1979" xr:uid="{00000000-0005-0000-0000-00001C070000}"/>
    <cellStyle name="Navadno 27 11" xfId="1980" xr:uid="{00000000-0005-0000-0000-00001D070000}"/>
    <cellStyle name="Navadno 27 12" xfId="1981" xr:uid="{00000000-0005-0000-0000-00001E070000}"/>
    <cellStyle name="Navadno 27 13" xfId="1982" xr:uid="{00000000-0005-0000-0000-00001F070000}"/>
    <cellStyle name="Navadno 27 14" xfId="1983" xr:uid="{00000000-0005-0000-0000-000020070000}"/>
    <cellStyle name="Navadno 27 15" xfId="1984" xr:uid="{00000000-0005-0000-0000-000021070000}"/>
    <cellStyle name="Navadno 27 2" xfId="1985" xr:uid="{00000000-0005-0000-0000-000022070000}"/>
    <cellStyle name="Navadno 27 3" xfId="1986" xr:uid="{00000000-0005-0000-0000-000023070000}"/>
    <cellStyle name="Navadno 27 4" xfId="1987" xr:uid="{00000000-0005-0000-0000-000024070000}"/>
    <cellStyle name="Navadno 27 5" xfId="1988" xr:uid="{00000000-0005-0000-0000-000025070000}"/>
    <cellStyle name="Navadno 27 6" xfId="1989" xr:uid="{00000000-0005-0000-0000-000026070000}"/>
    <cellStyle name="Navadno 27 7" xfId="1990" xr:uid="{00000000-0005-0000-0000-000027070000}"/>
    <cellStyle name="Navadno 27 8" xfId="1991" xr:uid="{00000000-0005-0000-0000-000028070000}"/>
    <cellStyle name="Navadno 27 9" xfId="1992" xr:uid="{00000000-0005-0000-0000-000029070000}"/>
    <cellStyle name="Navadno 28" xfId="1993" xr:uid="{00000000-0005-0000-0000-00002A070000}"/>
    <cellStyle name="Navadno 28 2" xfId="1994" xr:uid="{00000000-0005-0000-0000-00002B070000}"/>
    <cellStyle name="Navadno 28 3" xfId="1995" xr:uid="{00000000-0005-0000-0000-00002C070000}"/>
    <cellStyle name="Navadno 28 4" xfId="1996" xr:uid="{00000000-0005-0000-0000-00002D070000}"/>
    <cellStyle name="Navadno 28 5" xfId="1997" xr:uid="{00000000-0005-0000-0000-00002E070000}"/>
    <cellStyle name="Navadno 28 6" xfId="1998" xr:uid="{00000000-0005-0000-0000-00002F070000}"/>
    <cellStyle name="Navadno 29" xfId="1999" xr:uid="{00000000-0005-0000-0000-000030070000}"/>
    <cellStyle name="Navadno 29 10" xfId="2000" xr:uid="{00000000-0005-0000-0000-000031070000}"/>
    <cellStyle name="Navadno 29 11" xfId="2001" xr:uid="{00000000-0005-0000-0000-000032070000}"/>
    <cellStyle name="Navadno 29 12" xfId="2002" xr:uid="{00000000-0005-0000-0000-000033070000}"/>
    <cellStyle name="Navadno 29 13" xfId="2003" xr:uid="{00000000-0005-0000-0000-000034070000}"/>
    <cellStyle name="Navadno 29 14" xfId="2004" xr:uid="{00000000-0005-0000-0000-000035070000}"/>
    <cellStyle name="Navadno 29 15" xfId="2005" xr:uid="{00000000-0005-0000-0000-000036070000}"/>
    <cellStyle name="Navadno 29 16" xfId="2006" xr:uid="{00000000-0005-0000-0000-000037070000}"/>
    <cellStyle name="Navadno 29 17" xfId="2007" xr:uid="{00000000-0005-0000-0000-000038070000}"/>
    <cellStyle name="Navadno 29 18" xfId="2008" xr:uid="{00000000-0005-0000-0000-000039070000}"/>
    <cellStyle name="Navadno 29 2" xfId="2009" xr:uid="{00000000-0005-0000-0000-00003A070000}"/>
    <cellStyle name="Navadno 29 3" xfId="2010" xr:uid="{00000000-0005-0000-0000-00003B070000}"/>
    <cellStyle name="Navadno 29 4" xfId="2011" xr:uid="{00000000-0005-0000-0000-00003C070000}"/>
    <cellStyle name="Navadno 29 5" xfId="2012" xr:uid="{00000000-0005-0000-0000-00003D070000}"/>
    <cellStyle name="Navadno 29 6" xfId="2013" xr:uid="{00000000-0005-0000-0000-00003E070000}"/>
    <cellStyle name="Navadno 29 7" xfId="2014" xr:uid="{00000000-0005-0000-0000-00003F070000}"/>
    <cellStyle name="Navadno 29 8" xfId="2015" xr:uid="{00000000-0005-0000-0000-000040070000}"/>
    <cellStyle name="Navadno 29 9" xfId="2016" xr:uid="{00000000-0005-0000-0000-000041070000}"/>
    <cellStyle name="Navadno 3" xfId="28" xr:uid="{00000000-0005-0000-0000-000042070000}"/>
    <cellStyle name="Navadno 3 10" xfId="2017" xr:uid="{00000000-0005-0000-0000-000043070000}"/>
    <cellStyle name="Navadno 3 11" xfId="2018" xr:uid="{00000000-0005-0000-0000-000044070000}"/>
    <cellStyle name="Navadno 3 11 2" xfId="2019" xr:uid="{00000000-0005-0000-0000-000045070000}"/>
    <cellStyle name="Navadno 3 12" xfId="2020" xr:uid="{00000000-0005-0000-0000-000046070000}"/>
    <cellStyle name="Navadno 3 13" xfId="2021" xr:uid="{00000000-0005-0000-0000-000047070000}"/>
    <cellStyle name="Navadno 3 14" xfId="2022" xr:uid="{00000000-0005-0000-0000-000048070000}"/>
    <cellStyle name="Navadno 3 15" xfId="2023" xr:uid="{00000000-0005-0000-0000-000049070000}"/>
    <cellStyle name="Navadno 3 16" xfId="2024" xr:uid="{00000000-0005-0000-0000-00004A070000}"/>
    <cellStyle name="Navadno 3 17" xfId="2025" xr:uid="{00000000-0005-0000-0000-00004B070000}"/>
    <cellStyle name="Navadno 3 18" xfId="2026" xr:uid="{00000000-0005-0000-0000-00004C070000}"/>
    <cellStyle name="Navadno 3 19" xfId="2027" xr:uid="{00000000-0005-0000-0000-00004D070000}"/>
    <cellStyle name="Navadno 3 2" xfId="265" xr:uid="{00000000-0005-0000-0000-00004E070000}"/>
    <cellStyle name="Navadno 3 2 2" xfId="266" xr:uid="{00000000-0005-0000-0000-00004F070000}"/>
    <cellStyle name="Navadno 3 2 2 2" xfId="267" xr:uid="{00000000-0005-0000-0000-000050070000}"/>
    <cellStyle name="Navadno 3 2 2 2 2" xfId="268" xr:uid="{00000000-0005-0000-0000-000051070000}"/>
    <cellStyle name="Navadno 3 2 2 3" xfId="269" xr:uid="{00000000-0005-0000-0000-000052070000}"/>
    <cellStyle name="Navadno 3 2 2 3 2" xfId="270" xr:uid="{00000000-0005-0000-0000-000053070000}"/>
    <cellStyle name="Navadno 3 2 2 4" xfId="271" xr:uid="{00000000-0005-0000-0000-000054070000}"/>
    <cellStyle name="Navadno 3 2 3" xfId="272" xr:uid="{00000000-0005-0000-0000-000055070000}"/>
    <cellStyle name="Navadno 3 2 3 2" xfId="273" xr:uid="{00000000-0005-0000-0000-000056070000}"/>
    <cellStyle name="Navadno 3 2 4" xfId="274" xr:uid="{00000000-0005-0000-0000-000057070000}"/>
    <cellStyle name="Navadno 3 2 4 2" xfId="275" xr:uid="{00000000-0005-0000-0000-000058070000}"/>
    <cellStyle name="Navadno 3 2 5" xfId="276" xr:uid="{00000000-0005-0000-0000-000059070000}"/>
    <cellStyle name="Navadno 3 2 6" xfId="277" xr:uid="{00000000-0005-0000-0000-00005A070000}"/>
    <cellStyle name="Navadno 3 2 7" xfId="2948" xr:uid="{00000000-0005-0000-0000-00005B070000}"/>
    <cellStyle name="Navadno 3 20" xfId="2028" xr:uid="{00000000-0005-0000-0000-00005C070000}"/>
    <cellStyle name="Navadno 3 21" xfId="2029" xr:uid="{00000000-0005-0000-0000-00005D070000}"/>
    <cellStyle name="Navadno 3 22" xfId="2030" xr:uid="{00000000-0005-0000-0000-00005E070000}"/>
    <cellStyle name="Navadno 3 23" xfId="2031" xr:uid="{00000000-0005-0000-0000-00005F070000}"/>
    <cellStyle name="Navadno 3 24" xfId="2032" xr:uid="{00000000-0005-0000-0000-000060070000}"/>
    <cellStyle name="Navadno 3 3" xfId="171" xr:uid="{00000000-0005-0000-0000-000061070000}"/>
    <cellStyle name="Navadno 3 3 2" xfId="278" xr:uid="{00000000-0005-0000-0000-000062070000}"/>
    <cellStyle name="Navadno 3 3 2 2" xfId="279" xr:uid="{00000000-0005-0000-0000-000063070000}"/>
    <cellStyle name="Navadno 3 3 3" xfId="280" xr:uid="{00000000-0005-0000-0000-000064070000}"/>
    <cellStyle name="Navadno 3 3 3 2" xfId="281" xr:uid="{00000000-0005-0000-0000-000065070000}"/>
    <cellStyle name="Navadno 3 3 4" xfId="282" xr:uid="{00000000-0005-0000-0000-000066070000}"/>
    <cellStyle name="Navadno 3 3 5" xfId="2033" xr:uid="{00000000-0005-0000-0000-000067070000}"/>
    <cellStyle name="Navadno 3 3 6" xfId="2034" xr:uid="{00000000-0005-0000-0000-000068070000}"/>
    <cellStyle name="Navadno 3 4" xfId="283" xr:uid="{00000000-0005-0000-0000-000069070000}"/>
    <cellStyle name="Navadno 3 4 2" xfId="284" xr:uid="{00000000-0005-0000-0000-00006A070000}"/>
    <cellStyle name="Navadno 3 4 3" xfId="2035" xr:uid="{00000000-0005-0000-0000-00006B070000}"/>
    <cellStyle name="Navadno 3 4 4" xfId="2036" xr:uid="{00000000-0005-0000-0000-00006C070000}"/>
    <cellStyle name="Navadno 3 4 5" xfId="2037" xr:uid="{00000000-0005-0000-0000-00006D070000}"/>
    <cellStyle name="Navadno 3 4 6" xfId="2038" xr:uid="{00000000-0005-0000-0000-00006E070000}"/>
    <cellStyle name="Navadno 3 5" xfId="285" xr:uid="{00000000-0005-0000-0000-00006F070000}"/>
    <cellStyle name="Navadno 3 5 2" xfId="286" xr:uid="{00000000-0005-0000-0000-000070070000}"/>
    <cellStyle name="Navadno 3 5 3" xfId="2039" xr:uid="{00000000-0005-0000-0000-000071070000}"/>
    <cellStyle name="Navadno 3 5 4" xfId="2040" xr:uid="{00000000-0005-0000-0000-000072070000}"/>
    <cellStyle name="Navadno 3 5 5" xfId="2041" xr:uid="{00000000-0005-0000-0000-000073070000}"/>
    <cellStyle name="Navadno 3 5 6" xfId="2042" xr:uid="{00000000-0005-0000-0000-000074070000}"/>
    <cellStyle name="Navadno 3 6" xfId="287" xr:uid="{00000000-0005-0000-0000-000075070000}"/>
    <cellStyle name="Navadno 3 6 2" xfId="2043" xr:uid="{00000000-0005-0000-0000-000076070000}"/>
    <cellStyle name="Navadno 3 6 3" xfId="2044" xr:uid="{00000000-0005-0000-0000-000077070000}"/>
    <cellStyle name="Navadno 3 6 4" xfId="2045" xr:uid="{00000000-0005-0000-0000-000078070000}"/>
    <cellStyle name="Navadno 3 6 5" xfId="2046" xr:uid="{00000000-0005-0000-0000-000079070000}"/>
    <cellStyle name="Navadno 3 6 6" xfId="2047" xr:uid="{00000000-0005-0000-0000-00007A070000}"/>
    <cellStyle name="Navadno 3 7" xfId="288" xr:uid="{00000000-0005-0000-0000-00007B070000}"/>
    <cellStyle name="Navadno 3 7 2" xfId="2048" xr:uid="{00000000-0005-0000-0000-00007C070000}"/>
    <cellStyle name="Navadno 3 7 3" xfId="2049" xr:uid="{00000000-0005-0000-0000-00007D070000}"/>
    <cellStyle name="Navadno 3 7 4" xfId="2050" xr:uid="{00000000-0005-0000-0000-00007E070000}"/>
    <cellStyle name="Navadno 3 7 5" xfId="2051" xr:uid="{00000000-0005-0000-0000-00007F070000}"/>
    <cellStyle name="Navadno 3 7 6" xfId="2052" xr:uid="{00000000-0005-0000-0000-000080070000}"/>
    <cellStyle name="Navadno 3 8" xfId="2053" xr:uid="{00000000-0005-0000-0000-000081070000}"/>
    <cellStyle name="Navadno 3 9" xfId="2054" xr:uid="{00000000-0005-0000-0000-000082070000}"/>
    <cellStyle name="Navadno 30" xfId="2055" xr:uid="{00000000-0005-0000-0000-000083070000}"/>
    <cellStyle name="Navadno 30 2" xfId="2056" xr:uid="{00000000-0005-0000-0000-000084070000}"/>
    <cellStyle name="Navadno 30 3" xfId="2057" xr:uid="{00000000-0005-0000-0000-000085070000}"/>
    <cellStyle name="Navadno 30 4" xfId="2058" xr:uid="{00000000-0005-0000-0000-000086070000}"/>
    <cellStyle name="Navadno 30 5" xfId="2059" xr:uid="{00000000-0005-0000-0000-000087070000}"/>
    <cellStyle name="Navadno 30 6" xfId="2060" xr:uid="{00000000-0005-0000-0000-000088070000}"/>
    <cellStyle name="Navadno 31" xfId="2061" xr:uid="{00000000-0005-0000-0000-000089070000}"/>
    <cellStyle name="Navadno 31 10" xfId="2062" xr:uid="{00000000-0005-0000-0000-00008A070000}"/>
    <cellStyle name="Navadno 31 11" xfId="2063" xr:uid="{00000000-0005-0000-0000-00008B070000}"/>
    <cellStyle name="Navadno 31 12" xfId="2064" xr:uid="{00000000-0005-0000-0000-00008C070000}"/>
    <cellStyle name="Navadno 31 13" xfId="2065" xr:uid="{00000000-0005-0000-0000-00008D070000}"/>
    <cellStyle name="Navadno 31 14" xfId="2066" xr:uid="{00000000-0005-0000-0000-00008E070000}"/>
    <cellStyle name="Navadno 31 15" xfId="2067" xr:uid="{00000000-0005-0000-0000-00008F070000}"/>
    <cellStyle name="Navadno 31 2" xfId="2068" xr:uid="{00000000-0005-0000-0000-000090070000}"/>
    <cellStyle name="Navadno 31 3" xfId="2069" xr:uid="{00000000-0005-0000-0000-000091070000}"/>
    <cellStyle name="Navadno 31 4" xfId="2070" xr:uid="{00000000-0005-0000-0000-000092070000}"/>
    <cellStyle name="Navadno 31 5" xfId="2071" xr:uid="{00000000-0005-0000-0000-000093070000}"/>
    <cellStyle name="Navadno 31 6" xfId="2072" xr:uid="{00000000-0005-0000-0000-000094070000}"/>
    <cellStyle name="Navadno 31 7" xfId="2073" xr:uid="{00000000-0005-0000-0000-000095070000}"/>
    <cellStyle name="Navadno 31 8" xfId="2074" xr:uid="{00000000-0005-0000-0000-000096070000}"/>
    <cellStyle name="Navadno 31 9" xfId="2075" xr:uid="{00000000-0005-0000-0000-000097070000}"/>
    <cellStyle name="Navadno 32" xfId="2076" xr:uid="{00000000-0005-0000-0000-000098070000}"/>
    <cellStyle name="Navadno 32 10" xfId="2077" xr:uid="{00000000-0005-0000-0000-000099070000}"/>
    <cellStyle name="Navadno 32 11" xfId="2078" xr:uid="{00000000-0005-0000-0000-00009A070000}"/>
    <cellStyle name="Navadno 32 12" xfId="2079" xr:uid="{00000000-0005-0000-0000-00009B070000}"/>
    <cellStyle name="Navadno 32 13" xfId="2080" xr:uid="{00000000-0005-0000-0000-00009C070000}"/>
    <cellStyle name="Navadno 32 14" xfId="2081" xr:uid="{00000000-0005-0000-0000-00009D070000}"/>
    <cellStyle name="Navadno 32 15" xfId="2082" xr:uid="{00000000-0005-0000-0000-00009E070000}"/>
    <cellStyle name="Navadno 32 16" xfId="2083" xr:uid="{00000000-0005-0000-0000-00009F070000}"/>
    <cellStyle name="Navadno 32 17" xfId="2084" xr:uid="{00000000-0005-0000-0000-0000A0070000}"/>
    <cellStyle name="Navadno 32 18" xfId="2085" xr:uid="{00000000-0005-0000-0000-0000A1070000}"/>
    <cellStyle name="Navadno 32 2" xfId="2086" xr:uid="{00000000-0005-0000-0000-0000A2070000}"/>
    <cellStyle name="Navadno 32 3" xfId="2087" xr:uid="{00000000-0005-0000-0000-0000A3070000}"/>
    <cellStyle name="Navadno 32 4" xfId="2088" xr:uid="{00000000-0005-0000-0000-0000A4070000}"/>
    <cellStyle name="Navadno 32 5" xfId="2089" xr:uid="{00000000-0005-0000-0000-0000A5070000}"/>
    <cellStyle name="Navadno 32 6" xfId="2090" xr:uid="{00000000-0005-0000-0000-0000A6070000}"/>
    <cellStyle name="Navadno 32 7" xfId="2091" xr:uid="{00000000-0005-0000-0000-0000A7070000}"/>
    <cellStyle name="Navadno 32 8" xfId="2092" xr:uid="{00000000-0005-0000-0000-0000A8070000}"/>
    <cellStyle name="Navadno 32 9" xfId="2093" xr:uid="{00000000-0005-0000-0000-0000A9070000}"/>
    <cellStyle name="Navadno 33" xfId="2094" xr:uid="{00000000-0005-0000-0000-0000AA070000}"/>
    <cellStyle name="Navadno 33 2" xfId="2095" xr:uid="{00000000-0005-0000-0000-0000AB070000}"/>
    <cellStyle name="Navadno 33 3" xfId="2096" xr:uid="{00000000-0005-0000-0000-0000AC070000}"/>
    <cellStyle name="Navadno 33 4" xfId="2097" xr:uid="{00000000-0005-0000-0000-0000AD070000}"/>
    <cellStyle name="Navadno 33 5" xfId="2098" xr:uid="{00000000-0005-0000-0000-0000AE070000}"/>
    <cellStyle name="Navadno 33 6" xfId="2099" xr:uid="{00000000-0005-0000-0000-0000AF070000}"/>
    <cellStyle name="Navadno 34" xfId="2100" xr:uid="{00000000-0005-0000-0000-0000B0070000}"/>
    <cellStyle name="Navadno 34 10" xfId="2101" xr:uid="{00000000-0005-0000-0000-0000B1070000}"/>
    <cellStyle name="Navadno 34 11" xfId="2102" xr:uid="{00000000-0005-0000-0000-0000B2070000}"/>
    <cellStyle name="Navadno 34 12" xfId="2103" xr:uid="{00000000-0005-0000-0000-0000B3070000}"/>
    <cellStyle name="Navadno 34 13" xfId="2104" xr:uid="{00000000-0005-0000-0000-0000B4070000}"/>
    <cellStyle name="Navadno 34 14" xfId="2105" xr:uid="{00000000-0005-0000-0000-0000B5070000}"/>
    <cellStyle name="Navadno 34 15" xfId="2106" xr:uid="{00000000-0005-0000-0000-0000B6070000}"/>
    <cellStyle name="Navadno 34 16" xfId="2107" xr:uid="{00000000-0005-0000-0000-0000B7070000}"/>
    <cellStyle name="Navadno 34 17" xfId="2108" xr:uid="{00000000-0005-0000-0000-0000B8070000}"/>
    <cellStyle name="Navadno 34 18" xfId="2109" xr:uid="{00000000-0005-0000-0000-0000B9070000}"/>
    <cellStyle name="Navadno 34 2" xfId="2110" xr:uid="{00000000-0005-0000-0000-0000BA070000}"/>
    <cellStyle name="Navadno 34 3" xfId="2111" xr:uid="{00000000-0005-0000-0000-0000BB070000}"/>
    <cellStyle name="Navadno 34 4" xfId="2112" xr:uid="{00000000-0005-0000-0000-0000BC070000}"/>
    <cellStyle name="Navadno 34 5" xfId="2113" xr:uid="{00000000-0005-0000-0000-0000BD070000}"/>
    <cellStyle name="Navadno 34 6" xfId="2114" xr:uid="{00000000-0005-0000-0000-0000BE070000}"/>
    <cellStyle name="Navadno 34 7" xfId="2115" xr:uid="{00000000-0005-0000-0000-0000BF070000}"/>
    <cellStyle name="Navadno 34 8" xfId="2116" xr:uid="{00000000-0005-0000-0000-0000C0070000}"/>
    <cellStyle name="Navadno 34 9" xfId="2117" xr:uid="{00000000-0005-0000-0000-0000C1070000}"/>
    <cellStyle name="Navadno 35" xfId="2118" xr:uid="{00000000-0005-0000-0000-0000C2070000}"/>
    <cellStyle name="Navadno 35 10" xfId="2119" xr:uid="{00000000-0005-0000-0000-0000C3070000}"/>
    <cellStyle name="Navadno 35 11" xfId="2120" xr:uid="{00000000-0005-0000-0000-0000C4070000}"/>
    <cellStyle name="Navadno 35 12" xfId="2121" xr:uid="{00000000-0005-0000-0000-0000C5070000}"/>
    <cellStyle name="Navadno 35 13" xfId="2122" xr:uid="{00000000-0005-0000-0000-0000C6070000}"/>
    <cellStyle name="Navadno 35 14" xfId="2123" xr:uid="{00000000-0005-0000-0000-0000C7070000}"/>
    <cellStyle name="Navadno 35 15" xfId="2124" xr:uid="{00000000-0005-0000-0000-0000C8070000}"/>
    <cellStyle name="Navadno 35 16" xfId="2125" xr:uid="{00000000-0005-0000-0000-0000C9070000}"/>
    <cellStyle name="Navadno 35 17" xfId="2126" xr:uid="{00000000-0005-0000-0000-0000CA070000}"/>
    <cellStyle name="Navadno 35 18" xfId="2127" xr:uid="{00000000-0005-0000-0000-0000CB070000}"/>
    <cellStyle name="Navadno 35 2" xfId="2128" xr:uid="{00000000-0005-0000-0000-0000CC070000}"/>
    <cellStyle name="Navadno 35 3" xfId="2129" xr:uid="{00000000-0005-0000-0000-0000CD070000}"/>
    <cellStyle name="Navadno 35 4" xfId="2130" xr:uid="{00000000-0005-0000-0000-0000CE070000}"/>
    <cellStyle name="Navadno 35 5" xfId="2131" xr:uid="{00000000-0005-0000-0000-0000CF070000}"/>
    <cellStyle name="Navadno 35 6" xfId="2132" xr:uid="{00000000-0005-0000-0000-0000D0070000}"/>
    <cellStyle name="Navadno 35 7" xfId="2133" xr:uid="{00000000-0005-0000-0000-0000D1070000}"/>
    <cellStyle name="Navadno 35 8" xfId="2134" xr:uid="{00000000-0005-0000-0000-0000D2070000}"/>
    <cellStyle name="Navadno 35 9" xfId="2135" xr:uid="{00000000-0005-0000-0000-0000D3070000}"/>
    <cellStyle name="Navadno 36" xfId="2136" xr:uid="{00000000-0005-0000-0000-0000D4070000}"/>
    <cellStyle name="Navadno 36 10" xfId="2137" xr:uid="{00000000-0005-0000-0000-0000D5070000}"/>
    <cellStyle name="Navadno 36 11" xfId="2138" xr:uid="{00000000-0005-0000-0000-0000D6070000}"/>
    <cellStyle name="Navadno 36 12" xfId="2139" xr:uid="{00000000-0005-0000-0000-0000D7070000}"/>
    <cellStyle name="Navadno 36 13" xfId="2140" xr:uid="{00000000-0005-0000-0000-0000D8070000}"/>
    <cellStyle name="Navadno 36 14" xfId="2141" xr:uid="{00000000-0005-0000-0000-0000D9070000}"/>
    <cellStyle name="Navadno 36 15" xfId="2142" xr:uid="{00000000-0005-0000-0000-0000DA070000}"/>
    <cellStyle name="Navadno 36 2" xfId="2143" xr:uid="{00000000-0005-0000-0000-0000DB070000}"/>
    <cellStyle name="Navadno 36 3" xfId="2144" xr:uid="{00000000-0005-0000-0000-0000DC070000}"/>
    <cellStyle name="Navadno 36 4" xfId="2145" xr:uid="{00000000-0005-0000-0000-0000DD070000}"/>
    <cellStyle name="Navadno 36 5" xfId="2146" xr:uid="{00000000-0005-0000-0000-0000DE070000}"/>
    <cellStyle name="Navadno 36 6" xfId="2147" xr:uid="{00000000-0005-0000-0000-0000DF070000}"/>
    <cellStyle name="Navadno 36 7" xfId="2148" xr:uid="{00000000-0005-0000-0000-0000E0070000}"/>
    <cellStyle name="Navadno 36 8" xfId="2149" xr:uid="{00000000-0005-0000-0000-0000E1070000}"/>
    <cellStyle name="Navadno 36 9" xfId="2150" xr:uid="{00000000-0005-0000-0000-0000E2070000}"/>
    <cellStyle name="Navadno 37" xfId="2151" xr:uid="{00000000-0005-0000-0000-0000E3070000}"/>
    <cellStyle name="Navadno 37 10" xfId="2152" xr:uid="{00000000-0005-0000-0000-0000E4070000}"/>
    <cellStyle name="Navadno 37 11" xfId="2153" xr:uid="{00000000-0005-0000-0000-0000E5070000}"/>
    <cellStyle name="Navadno 37 12" xfId="2154" xr:uid="{00000000-0005-0000-0000-0000E6070000}"/>
    <cellStyle name="Navadno 37 13" xfId="2155" xr:uid="{00000000-0005-0000-0000-0000E7070000}"/>
    <cellStyle name="Navadno 37 14" xfId="2156" xr:uid="{00000000-0005-0000-0000-0000E8070000}"/>
    <cellStyle name="Navadno 37 15" xfId="2157" xr:uid="{00000000-0005-0000-0000-0000E9070000}"/>
    <cellStyle name="Navadno 37 2" xfId="2158" xr:uid="{00000000-0005-0000-0000-0000EA070000}"/>
    <cellStyle name="Navadno 37 3" xfId="2159" xr:uid="{00000000-0005-0000-0000-0000EB070000}"/>
    <cellStyle name="Navadno 37 4" xfId="2160" xr:uid="{00000000-0005-0000-0000-0000EC070000}"/>
    <cellStyle name="Navadno 37 5" xfId="2161" xr:uid="{00000000-0005-0000-0000-0000ED070000}"/>
    <cellStyle name="Navadno 37 6" xfId="2162" xr:uid="{00000000-0005-0000-0000-0000EE070000}"/>
    <cellStyle name="Navadno 37 7" xfId="2163" xr:uid="{00000000-0005-0000-0000-0000EF070000}"/>
    <cellStyle name="Navadno 37 8" xfId="2164" xr:uid="{00000000-0005-0000-0000-0000F0070000}"/>
    <cellStyle name="Navadno 37 9" xfId="2165" xr:uid="{00000000-0005-0000-0000-0000F1070000}"/>
    <cellStyle name="Navadno 38" xfId="2166" xr:uid="{00000000-0005-0000-0000-0000F2070000}"/>
    <cellStyle name="Navadno 38 2" xfId="2167" xr:uid="{00000000-0005-0000-0000-0000F3070000}"/>
    <cellStyle name="Navadno 38 3" xfId="2168" xr:uid="{00000000-0005-0000-0000-0000F4070000}"/>
    <cellStyle name="Navadno 38 4" xfId="2169" xr:uid="{00000000-0005-0000-0000-0000F5070000}"/>
    <cellStyle name="Navadno 38 5" xfId="2170" xr:uid="{00000000-0005-0000-0000-0000F6070000}"/>
    <cellStyle name="Navadno 38 6" xfId="2171" xr:uid="{00000000-0005-0000-0000-0000F7070000}"/>
    <cellStyle name="Navadno 39" xfId="2172" xr:uid="{00000000-0005-0000-0000-0000F8070000}"/>
    <cellStyle name="Navadno 39 2" xfId="2173" xr:uid="{00000000-0005-0000-0000-0000F9070000}"/>
    <cellStyle name="Navadno 39 3" xfId="2174" xr:uid="{00000000-0005-0000-0000-0000FA070000}"/>
    <cellStyle name="Navadno 39 4" xfId="2175" xr:uid="{00000000-0005-0000-0000-0000FB070000}"/>
    <cellStyle name="Navadno 39 5" xfId="2176" xr:uid="{00000000-0005-0000-0000-0000FC070000}"/>
    <cellStyle name="Navadno 39 6" xfId="2177" xr:uid="{00000000-0005-0000-0000-0000FD070000}"/>
    <cellStyle name="Navadno 4" xfId="2" xr:uid="{00000000-0005-0000-0000-0000FE070000}"/>
    <cellStyle name="Navadno 4 10" xfId="2178" xr:uid="{00000000-0005-0000-0000-0000FF070000}"/>
    <cellStyle name="Navadno 4 11" xfId="2179" xr:uid="{00000000-0005-0000-0000-000000080000}"/>
    <cellStyle name="Navadno 4 11 2" xfId="2180" xr:uid="{00000000-0005-0000-0000-000001080000}"/>
    <cellStyle name="Navadno 4 12" xfId="2181" xr:uid="{00000000-0005-0000-0000-000002080000}"/>
    <cellStyle name="Navadno 4 13" xfId="2182" xr:uid="{00000000-0005-0000-0000-000003080000}"/>
    <cellStyle name="Navadno 4 14" xfId="2183" xr:uid="{00000000-0005-0000-0000-000004080000}"/>
    <cellStyle name="Navadno 4 15" xfId="2184" xr:uid="{00000000-0005-0000-0000-000005080000}"/>
    <cellStyle name="Navadno 4 16" xfId="2185" xr:uid="{00000000-0005-0000-0000-000006080000}"/>
    <cellStyle name="Navadno 4 17" xfId="2186" xr:uid="{00000000-0005-0000-0000-000007080000}"/>
    <cellStyle name="Navadno 4 18" xfId="2187" xr:uid="{00000000-0005-0000-0000-000008080000}"/>
    <cellStyle name="Navadno 4 19" xfId="2188" xr:uid="{00000000-0005-0000-0000-000009080000}"/>
    <cellStyle name="Navadno 4 2" xfId="172" xr:uid="{00000000-0005-0000-0000-00000A080000}"/>
    <cellStyle name="Navadno 4 2 2" xfId="173" xr:uid="{00000000-0005-0000-0000-00000B080000}"/>
    <cellStyle name="Navadno 4 2 3" xfId="289" xr:uid="{00000000-0005-0000-0000-00000C080000}"/>
    <cellStyle name="Navadno 4 2 3 2" xfId="356" xr:uid="{00000000-0005-0000-0000-00000D080000}"/>
    <cellStyle name="Navadno 4 2 4" xfId="2189" xr:uid="{00000000-0005-0000-0000-00000E080000}"/>
    <cellStyle name="Navadno 4 2 5" xfId="2190" xr:uid="{00000000-0005-0000-0000-00000F080000}"/>
    <cellStyle name="Navadno 4 2 6" xfId="2191" xr:uid="{00000000-0005-0000-0000-000010080000}"/>
    <cellStyle name="Navadno 4 20" xfId="2192" xr:uid="{00000000-0005-0000-0000-000011080000}"/>
    <cellStyle name="Navadno 4 21" xfId="2193" xr:uid="{00000000-0005-0000-0000-000012080000}"/>
    <cellStyle name="Navadno 4 22" xfId="2194" xr:uid="{00000000-0005-0000-0000-000013080000}"/>
    <cellStyle name="Navadno 4 23" xfId="2195" xr:uid="{00000000-0005-0000-0000-000014080000}"/>
    <cellStyle name="Navadno 4 24" xfId="2196" xr:uid="{00000000-0005-0000-0000-000015080000}"/>
    <cellStyle name="Navadno 4 3" xfId="174" xr:uid="{00000000-0005-0000-0000-000016080000}"/>
    <cellStyle name="Navadno 4 3 2" xfId="357" xr:uid="{00000000-0005-0000-0000-000017080000}"/>
    <cellStyle name="Navadno 4 3 3" xfId="2197" xr:uid="{00000000-0005-0000-0000-000018080000}"/>
    <cellStyle name="Navadno 4 3 4" xfId="2198" xr:uid="{00000000-0005-0000-0000-000019080000}"/>
    <cellStyle name="Navadno 4 3 5" xfId="2199" xr:uid="{00000000-0005-0000-0000-00001A080000}"/>
    <cellStyle name="Navadno 4 3 6" xfId="2200" xr:uid="{00000000-0005-0000-0000-00001B080000}"/>
    <cellStyle name="Navadno 4 4" xfId="290" xr:uid="{00000000-0005-0000-0000-00001C080000}"/>
    <cellStyle name="Navadno 4 4 2" xfId="2201" xr:uid="{00000000-0005-0000-0000-00001D080000}"/>
    <cellStyle name="Navadno 4 4 3" xfId="2202" xr:uid="{00000000-0005-0000-0000-00001E080000}"/>
    <cellStyle name="Navadno 4 4 4" xfId="2203" xr:uid="{00000000-0005-0000-0000-00001F080000}"/>
    <cellStyle name="Navadno 4 4 5" xfId="2204" xr:uid="{00000000-0005-0000-0000-000020080000}"/>
    <cellStyle name="Navadno 4 4 6" xfId="2205" xr:uid="{00000000-0005-0000-0000-000021080000}"/>
    <cellStyle name="Navadno 4 5" xfId="291" xr:uid="{00000000-0005-0000-0000-000022080000}"/>
    <cellStyle name="Navadno 4 5 2" xfId="2206" xr:uid="{00000000-0005-0000-0000-000023080000}"/>
    <cellStyle name="Navadno 4 5 3" xfId="2207" xr:uid="{00000000-0005-0000-0000-000024080000}"/>
    <cellStyle name="Navadno 4 5 4" xfId="2208" xr:uid="{00000000-0005-0000-0000-000025080000}"/>
    <cellStyle name="Navadno 4 5 5" xfId="2209" xr:uid="{00000000-0005-0000-0000-000026080000}"/>
    <cellStyle name="Navadno 4 5 6" xfId="2210" xr:uid="{00000000-0005-0000-0000-000027080000}"/>
    <cellStyle name="Navadno 4 6" xfId="292" xr:uid="{00000000-0005-0000-0000-000028080000}"/>
    <cellStyle name="Navadno 4 6 2" xfId="2211" xr:uid="{00000000-0005-0000-0000-000029080000}"/>
    <cellStyle name="Navadno 4 6 3" xfId="2212" xr:uid="{00000000-0005-0000-0000-00002A080000}"/>
    <cellStyle name="Navadno 4 6 4" xfId="2213" xr:uid="{00000000-0005-0000-0000-00002B080000}"/>
    <cellStyle name="Navadno 4 6 5" xfId="2214" xr:uid="{00000000-0005-0000-0000-00002C080000}"/>
    <cellStyle name="Navadno 4 6 6" xfId="2215" xr:uid="{00000000-0005-0000-0000-00002D080000}"/>
    <cellStyle name="Navadno 4 7" xfId="2216" xr:uid="{00000000-0005-0000-0000-00002E080000}"/>
    <cellStyle name="Navadno 4 7 2" xfId="2217" xr:uid="{00000000-0005-0000-0000-00002F080000}"/>
    <cellStyle name="Navadno 4 7 3" xfId="2218" xr:uid="{00000000-0005-0000-0000-000030080000}"/>
    <cellStyle name="Navadno 4 7 4" xfId="2219" xr:uid="{00000000-0005-0000-0000-000031080000}"/>
    <cellStyle name="Navadno 4 7 5" xfId="2220" xr:uid="{00000000-0005-0000-0000-000032080000}"/>
    <cellStyle name="Navadno 4 7 6" xfId="2221" xr:uid="{00000000-0005-0000-0000-000033080000}"/>
    <cellStyle name="Navadno 4 8" xfId="2222" xr:uid="{00000000-0005-0000-0000-000034080000}"/>
    <cellStyle name="Navadno 4 9" xfId="2223" xr:uid="{00000000-0005-0000-0000-000035080000}"/>
    <cellStyle name="Navadno 40" xfId="2224" xr:uid="{00000000-0005-0000-0000-000036080000}"/>
    <cellStyle name="Navadno 40 10" xfId="2225" xr:uid="{00000000-0005-0000-0000-000037080000}"/>
    <cellStyle name="Navadno 40 11" xfId="2226" xr:uid="{00000000-0005-0000-0000-000038080000}"/>
    <cellStyle name="Navadno 40 12" xfId="2227" xr:uid="{00000000-0005-0000-0000-000039080000}"/>
    <cellStyle name="Navadno 40 13" xfId="2228" xr:uid="{00000000-0005-0000-0000-00003A080000}"/>
    <cellStyle name="Navadno 40 14" xfId="2229" xr:uid="{00000000-0005-0000-0000-00003B080000}"/>
    <cellStyle name="Navadno 40 15" xfId="2230" xr:uid="{00000000-0005-0000-0000-00003C080000}"/>
    <cellStyle name="Navadno 40 16" xfId="2231" xr:uid="{00000000-0005-0000-0000-00003D080000}"/>
    <cellStyle name="Navadno 40 17" xfId="2232" xr:uid="{00000000-0005-0000-0000-00003E080000}"/>
    <cellStyle name="Navadno 40 18" xfId="2233" xr:uid="{00000000-0005-0000-0000-00003F080000}"/>
    <cellStyle name="Navadno 40 2" xfId="2234" xr:uid="{00000000-0005-0000-0000-000040080000}"/>
    <cellStyle name="Navadno 40 3" xfId="2235" xr:uid="{00000000-0005-0000-0000-000041080000}"/>
    <cellStyle name="Navadno 40 4" xfId="2236" xr:uid="{00000000-0005-0000-0000-000042080000}"/>
    <cellStyle name="Navadno 40 5" xfId="2237" xr:uid="{00000000-0005-0000-0000-000043080000}"/>
    <cellStyle name="Navadno 40 6" xfId="2238" xr:uid="{00000000-0005-0000-0000-000044080000}"/>
    <cellStyle name="Navadno 40 7" xfId="2239" xr:uid="{00000000-0005-0000-0000-000045080000}"/>
    <cellStyle name="Navadno 40 8" xfId="2240" xr:uid="{00000000-0005-0000-0000-000046080000}"/>
    <cellStyle name="Navadno 40 9" xfId="2241" xr:uid="{00000000-0005-0000-0000-000047080000}"/>
    <cellStyle name="Navadno 41" xfId="2242" xr:uid="{00000000-0005-0000-0000-000048080000}"/>
    <cellStyle name="Navadno 41 2" xfId="2243" xr:uid="{00000000-0005-0000-0000-000049080000}"/>
    <cellStyle name="Navadno 41 3" xfId="2244" xr:uid="{00000000-0005-0000-0000-00004A080000}"/>
    <cellStyle name="Navadno 41 4" xfId="2245" xr:uid="{00000000-0005-0000-0000-00004B080000}"/>
    <cellStyle name="Navadno 41 5" xfId="2246" xr:uid="{00000000-0005-0000-0000-00004C080000}"/>
    <cellStyle name="Navadno 41 6" xfId="2247" xr:uid="{00000000-0005-0000-0000-00004D080000}"/>
    <cellStyle name="Navadno 42" xfId="2248" xr:uid="{00000000-0005-0000-0000-00004E080000}"/>
    <cellStyle name="Navadno 42 2" xfId="2249" xr:uid="{00000000-0005-0000-0000-00004F080000}"/>
    <cellStyle name="Navadno 42 3" xfId="2250" xr:uid="{00000000-0005-0000-0000-000050080000}"/>
    <cellStyle name="Navadno 42 4" xfId="2251" xr:uid="{00000000-0005-0000-0000-000051080000}"/>
    <cellStyle name="Navadno 42 5" xfId="2252" xr:uid="{00000000-0005-0000-0000-000052080000}"/>
    <cellStyle name="Navadno 42 6" xfId="2253" xr:uid="{00000000-0005-0000-0000-000053080000}"/>
    <cellStyle name="Navadno 43" xfId="2254" xr:uid="{00000000-0005-0000-0000-000054080000}"/>
    <cellStyle name="Navadno 43 2" xfId="2255" xr:uid="{00000000-0005-0000-0000-000055080000}"/>
    <cellStyle name="Navadno 43 3" xfId="2256" xr:uid="{00000000-0005-0000-0000-000056080000}"/>
    <cellStyle name="Navadno 43 4" xfId="2257" xr:uid="{00000000-0005-0000-0000-000057080000}"/>
    <cellStyle name="Navadno 43 5" xfId="2258" xr:uid="{00000000-0005-0000-0000-000058080000}"/>
    <cellStyle name="Navadno 43 6" xfId="2259" xr:uid="{00000000-0005-0000-0000-000059080000}"/>
    <cellStyle name="Navadno 44" xfId="2260" xr:uid="{00000000-0005-0000-0000-00005A080000}"/>
    <cellStyle name="Navadno 44 10" xfId="2261" xr:uid="{00000000-0005-0000-0000-00005B080000}"/>
    <cellStyle name="Navadno 44 11" xfId="2262" xr:uid="{00000000-0005-0000-0000-00005C080000}"/>
    <cellStyle name="Navadno 44 12" xfId="2263" xr:uid="{00000000-0005-0000-0000-00005D080000}"/>
    <cellStyle name="Navadno 44 13" xfId="2264" xr:uid="{00000000-0005-0000-0000-00005E080000}"/>
    <cellStyle name="Navadno 44 14" xfId="2265" xr:uid="{00000000-0005-0000-0000-00005F080000}"/>
    <cellStyle name="Navadno 44 15" xfId="2266" xr:uid="{00000000-0005-0000-0000-000060080000}"/>
    <cellStyle name="Navadno 44 2" xfId="2267" xr:uid="{00000000-0005-0000-0000-000061080000}"/>
    <cellStyle name="Navadno 44 3" xfId="2268" xr:uid="{00000000-0005-0000-0000-000062080000}"/>
    <cellStyle name="Navadno 44 4" xfId="2269" xr:uid="{00000000-0005-0000-0000-000063080000}"/>
    <cellStyle name="Navadno 44 5" xfId="2270" xr:uid="{00000000-0005-0000-0000-000064080000}"/>
    <cellStyle name="Navadno 44 6" xfId="2271" xr:uid="{00000000-0005-0000-0000-000065080000}"/>
    <cellStyle name="Navadno 44 7" xfId="2272" xr:uid="{00000000-0005-0000-0000-000066080000}"/>
    <cellStyle name="Navadno 44 8" xfId="2273" xr:uid="{00000000-0005-0000-0000-000067080000}"/>
    <cellStyle name="Navadno 44 9" xfId="2274" xr:uid="{00000000-0005-0000-0000-000068080000}"/>
    <cellStyle name="Navadno 45" xfId="2275" xr:uid="{00000000-0005-0000-0000-000069080000}"/>
    <cellStyle name="Navadno 46" xfId="2276" xr:uid="{00000000-0005-0000-0000-00006A080000}"/>
    <cellStyle name="Navadno 47" xfId="2934" xr:uid="{00000000-0005-0000-0000-00006B080000}"/>
    <cellStyle name="Navadno 48" xfId="2936" xr:uid="{00000000-0005-0000-0000-00006C080000}"/>
    <cellStyle name="Navadno 48 2" xfId="2277" xr:uid="{00000000-0005-0000-0000-00006D080000}"/>
    <cellStyle name="Navadno 5" xfId="38" xr:uid="{00000000-0005-0000-0000-00006E080000}"/>
    <cellStyle name="Navadno 5 10" xfId="2278" xr:uid="{00000000-0005-0000-0000-00006F080000}"/>
    <cellStyle name="Navadno 5 10 2" xfId="2279" xr:uid="{00000000-0005-0000-0000-000070080000}"/>
    <cellStyle name="Navadno 5 11" xfId="2280" xr:uid="{00000000-0005-0000-0000-000071080000}"/>
    <cellStyle name="Navadno 5 11 2" xfId="2281" xr:uid="{00000000-0005-0000-0000-000072080000}"/>
    <cellStyle name="Navadno 5 12" xfId="2282" xr:uid="{00000000-0005-0000-0000-000073080000}"/>
    <cellStyle name="Navadno 5 12 2" xfId="2283" xr:uid="{00000000-0005-0000-0000-000074080000}"/>
    <cellStyle name="Navadno 5 13" xfId="2284" xr:uid="{00000000-0005-0000-0000-000075080000}"/>
    <cellStyle name="Navadno 5 13 2" xfId="2285" xr:uid="{00000000-0005-0000-0000-000076080000}"/>
    <cellStyle name="Navadno 5 14" xfId="2286" xr:uid="{00000000-0005-0000-0000-000077080000}"/>
    <cellStyle name="Navadno 5 14 2" xfId="2287" xr:uid="{00000000-0005-0000-0000-000078080000}"/>
    <cellStyle name="Navadno 5 15" xfId="2288" xr:uid="{00000000-0005-0000-0000-000079080000}"/>
    <cellStyle name="Navadno 5 15 2" xfId="2289" xr:uid="{00000000-0005-0000-0000-00007A080000}"/>
    <cellStyle name="Navadno 5 16" xfId="2290" xr:uid="{00000000-0005-0000-0000-00007B080000}"/>
    <cellStyle name="Navadno 5 16 2" xfId="2291" xr:uid="{00000000-0005-0000-0000-00007C080000}"/>
    <cellStyle name="Navadno 5 17" xfId="2292" xr:uid="{00000000-0005-0000-0000-00007D080000}"/>
    <cellStyle name="Navadno 5 17 2" xfId="2293" xr:uid="{00000000-0005-0000-0000-00007E080000}"/>
    <cellStyle name="Navadno 5 18" xfId="2294" xr:uid="{00000000-0005-0000-0000-00007F080000}"/>
    <cellStyle name="Navadno 5 18 2" xfId="2295" xr:uid="{00000000-0005-0000-0000-000080080000}"/>
    <cellStyle name="Navadno 5 19" xfId="2296" xr:uid="{00000000-0005-0000-0000-000081080000}"/>
    <cellStyle name="Navadno 5 19 2" xfId="2297" xr:uid="{00000000-0005-0000-0000-000082080000}"/>
    <cellStyle name="Navadno 5 2" xfId="175" xr:uid="{00000000-0005-0000-0000-000083080000}"/>
    <cellStyle name="Navadno 5 2 2" xfId="2298" xr:uid="{00000000-0005-0000-0000-000084080000}"/>
    <cellStyle name="Navadno 5 2 3" xfId="2299" xr:uid="{00000000-0005-0000-0000-000085080000}"/>
    <cellStyle name="Navadno 5 2 4" xfId="2300" xr:uid="{00000000-0005-0000-0000-000086080000}"/>
    <cellStyle name="Navadno 5 2 5" xfId="2301" xr:uid="{00000000-0005-0000-0000-000087080000}"/>
    <cellStyle name="Navadno 5 2 6" xfId="2302" xr:uid="{00000000-0005-0000-0000-000088080000}"/>
    <cellStyle name="Navadno 5 20" xfId="2303" xr:uid="{00000000-0005-0000-0000-000089080000}"/>
    <cellStyle name="Navadno 5 20 2" xfId="2304" xr:uid="{00000000-0005-0000-0000-00008A080000}"/>
    <cellStyle name="Navadno 5 21" xfId="2305" xr:uid="{00000000-0005-0000-0000-00008B080000}"/>
    <cellStyle name="Navadno 5 21 2" xfId="2306" xr:uid="{00000000-0005-0000-0000-00008C080000}"/>
    <cellStyle name="Navadno 5 22" xfId="2307" xr:uid="{00000000-0005-0000-0000-00008D080000}"/>
    <cellStyle name="Navadno 5 22 2" xfId="2308" xr:uid="{00000000-0005-0000-0000-00008E080000}"/>
    <cellStyle name="Navadno 5 23" xfId="2309" xr:uid="{00000000-0005-0000-0000-00008F080000}"/>
    <cellStyle name="Navadno 5 23 2" xfId="2310" xr:uid="{00000000-0005-0000-0000-000090080000}"/>
    <cellStyle name="Navadno 5 24" xfId="2311" xr:uid="{00000000-0005-0000-0000-000091080000}"/>
    <cellStyle name="Navadno 5 24 2" xfId="2312" xr:uid="{00000000-0005-0000-0000-000092080000}"/>
    <cellStyle name="Navadno 5 25" xfId="2313" xr:uid="{00000000-0005-0000-0000-000093080000}"/>
    <cellStyle name="Navadno 5 25 2" xfId="2314" xr:uid="{00000000-0005-0000-0000-000094080000}"/>
    <cellStyle name="Navadno 5 26" xfId="2315" xr:uid="{00000000-0005-0000-0000-000095080000}"/>
    <cellStyle name="Navadno 5 26 2" xfId="2316" xr:uid="{00000000-0005-0000-0000-000096080000}"/>
    <cellStyle name="Navadno 5 27" xfId="2317" xr:uid="{00000000-0005-0000-0000-000097080000}"/>
    <cellStyle name="Navadno 5 27 2" xfId="2318" xr:uid="{00000000-0005-0000-0000-000098080000}"/>
    <cellStyle name="Navadno 5 28" xfId="2319" xr:uid="{00000000-0005-0000-0000-000099080000}"/>
    <cellStyle name="Navadno 5 28 2" xfId="2320" xr:uid="{00000000-0005-0000-0000-00009A080000}"/>
    <cellStyle name="Navadno 5 29" xfId="2321" xr:uid="{00000000-0005-0000-0000-00009B080000}"/>
    <cellStyle name="Navadno 5 29 2" xfId="2322" xr:uid="{00000000-0005-0000-0000-00009C080000}"/>
    <cellStyle name="Navadno 5 3" xfId="176" xr:uid="{00000000-0005-0000-0000-00009D080000}"/>
    <cellStyle name="Navadno 5 3 2" xfId="358" xr:uid="{00000000-0005-0000-0000-00009E080000}"/>
    <cellStyle name="Navadno 5 3 3" xfId="2323" xr:uid="{00000000-0005-0000-0000-00009F080000}"/>
    <cellStyle name="Navadno 5 3 4" xfId="2324" xr:uid="{00000000-0005-0000-0000-0000A0080000}"/>
    <cellStyle name="Navadno 5 3 5" xfId="2325" xr:uid="{00000000-0005-0000-0000-0000A1080000}"/>
    <cellStyle name="Navadno 5 3 6" xfId="2326" xr:uid="{00000000-0005-0000-0000-0000A2080000}"/>
    <cellStyle name="Navadno 5 30" xfId="2327" xr:uid="{00000000-0005-0000-0000-0000A3080000}"/>
    <cellStyle name="Navadno 5 30 2" xfId="2328" xr:uid="{00000000-0005-0000-0000-0000A4080000}"/>
    <cellStyle name="Navadno 5 31" xfId="2329" xr:uid="{00000000-0005-0000-0000-0000A5080000}"/>
    <cellStyle name="Navadno 5 31 2" xfId="2330" xr:uid="{00000000-0005-0000-0000-0000A6080000}"/>
    <cellStyle name="Navadno 5 32" xfId="2331" xr:uid="{00000000-0005-0000-0000-0000A7080000}"/>
    <cellStyle name="Navadno 5 32 2" xfId="2332" xr:uid="{00000000-0005-0000-0000-0000A8080000}"/>
    <cellStyle name="Navadno 5 33" xfId="2333" xr:uid="{00000000-0005-0000-0000-0000A9080000}"/>
    <cellStyle name="Navadno 5 33 2" xfId="2334" xr:uid="{00000000-0005-0000-0000-0000AA080000}"/>
    <cellStyle name="Navadno 5 34" xfId="2335" xr:uid="{00000000-0005-0000-0000-0000AB080000}"/>
    <cellStyle name="Navadno 5 34 2" xfId="2336" xr:uid="{00000000-0005-0000-0000-0000AC080000}"/>
    <cellStyle name="Navadno 5 35" xfId="2337" xr:uid="{00000000-0005-0000-0000-0000AD080000}"/>
    <cellStyle name="Navadno 5 35 2" xfId="2338" xr:uid="{00000000-0005-0000-0000-0000AE080000}"/>
    <cellStyle name="Navadno 5 36" xfId="2339" xr:uid="{00000000-0005-0000-0000-0000AF080000}"/>
    <cellStyle name="Navadno 5 36 2" xfId="2340" xr:uid="{00000000-0005-0000-0000-0000B0080000}"/>
    <cellStyle name="Navadno 5 37" xfId="2341" xr:uid="{00000000-0005-0000-0000-0000B1080000}"/>
    <cellStyle name="Navadno 5 37 2" xfId="2342" xr:uid="{00000000-0005-0000-0000-0000B2080000}"/>
    <cellStyle name="Navadno 5 38" xfId="2343" xr:uid="{00000000-0005-0000-0000-0000B3080000}"/>
    <cellStyle name="Navadno 5 38 2" xfId="2344" xr:uid="{00000000-0005-0000-0000-0000B4080000}"/>
    <cellStyle name="Navadno 5 39" xfId="2345" xr:uid="{00000000-0005-0000-0000-0000B5080000}"/>
    <cellStyle name="Navadno 5 39 2" xfId="2346" xr:uid="{00000000-0005-0000-0000-0000B6080000}"/>
    <cellStyle name="Navadno 5 4" xfId="177" xr:uid="{00000000-0005-0000-0000-0000B7080000}"/>
    <cellStyle name="Navadno 5 4 2" xfId="359" xr:uid="{00000000-0005-0000-0000-0000B8080000}"/>
    <cellStyle name="Navadno 5 4 3" xfId="2347" xr:uid="{00000000-0005-0000-0000-0000B9080000}"/>
    <cellStyle name="Navadno 5 4 4" xfId="2348" xr:uid="{00000000-0005-0000-0000-0000BA080000}"/>
    <cellStyle name="Navadno 5 4 5" xfId="2349" xr:uid="{00000000-0005-0000-0000-0000BB080000}"/>
    <cellStyle name="Navadno 5 4 6" xfId="2350" xr:uid="{00000000-0005-0000-0000-0000BC080000}"/>
    <cellStyle name="Navadno 5 40" xfId="2351" xr:uid="{00000000-0005-0000-0000-0000BD080000}"/>
    <cellStyle name="Navadno 5 40 2" xfId="2352" xr:uid="{00000000-0005-0000-0000-0000BE080000}"/>
    <cellStyle name="Navadno 5 41" xfId="2353" xr:uid="{00000000-0005-0000-0000-0000BF080000}"/>
    <cellStyle name="Navadno 5 41 2" xfId="2354" xr:uid="{00000000-0005-0000-0000-0000C0080000}"/>
    <cellStyle name="Navadno 5 42" xfId="2355" xr:uid="{00000000-0005-0000-0000-0000C1080000}"/>
    <cellStyle name="Navadno 5 42 2" xfId="2356" xr:uid="{00000000-0005-0000-0000-0000C2080000}"/>
    <cellStyle name="Navadno 5 43" xfId="2357" xr:uid="{00000000-0005-0000-0000-0000C3080000}"/>
    <cellStyle name="Navadno 5 43 2" xfId="2358" xr:uid="{00000000-0005-0000-0000-0000C4080000}"/>
    <cellStyle name="Navadno 5 44" xfId="2359" xr:uid="{00000000-0005-0000-0000-0000C5080000}"/>
    <cellStyle name="Navadno 5 44 2" xfId="2360" xr:uid="{00000000-0005-0000-0000-0000C6080000}"/>
    <cellStyle name="Navadno 5 45" xfId="2361" xr:uid="{00000000-0005-0000-0000-0000C7080000}"/>
    <cellStyle name="Navadno 5 5" xfId="249" xr:uid="{00000000-0005-0000-0000-0000C8080000}"/>
    <cellStyle name="Navadno 5 5 2" xfId="2362" xr:uid="{00000000-0005-0000-0000-0000C9080000}"/>
    <cellStyle name="Navadno 5 5 3" xfId="2363" xr:uid="{00000000-0005-0000-0000-0000CA080000}"/>
    <cellStyle name="Navadno 5 5 4" xfId="2364" xr:uid="{00000000-0005-0000-0000-0000CB080000}"/>
    <cellStyle name="Navadno 5 5 5" xfId="2365" xr:uid="{00000000-0005-0000-0000-0000CC080000}"/>
    <cellStyle name="Navadno 5 5 6" xfId="2366" xr:uid="{00000000-0005-0000-0000-0000CD080000}"/>
    <cellStyle name="Navadno 5 6" xfId="2367" xr:uid="{00000000-0005-0000-0000-0000CE080000}"/>
    <cellStyle name="Navadno 5 6 2" xfId="2368" xr:uid="{00000000-0005-0000-0000-0000CF080000}"/>
    <cellStyle name="Navadno 5 6 3" xfId="2369" xr:uid="{00000000-0005-0000-0000-0000D0080000}"/>
    <cellStyle name="Navadno 5 6 4" xfId="2370" xr:uid="{00000000-0005-0000-0000-0000D1080000}"/>
    <cellStyle name="Navadno 5 6 5" xfId="2371" xr:uid="{00000000-0005-0000-0000-0000D2080000}"/>
    <cellStyle name="Navadno 5 6 6" xfId="2372" xr:uid="{00000000-0005-0000-0000-0000D3080000}"/>
    <cellStyle name="Navadno 5 7" xfId="2373" xr:uid="{00000000-0005-0000-0000-0000D4080000}"/>
    <cellStyle name="Navadno 5 7 2" xfId="2374" xr:uid="{00000000-0005-0000-0000-0000D5080000}"/>
    <cellStyle name="Navadno 5 8" xfId="2375" xr:uid="{00000000-0005-0000-0000-0000D6080000}"/>
    <cellStyle name="Navadno 5 8 2" xfId="2376" xr:uid="{00000000-0005-0000-0000-0000D7080000}"/>
    <cellStyle name="Navadno 5 9" xfId="2377" xr:uid="{00000000-0005-0000-0000-0000D8080000}"/>
    <cellStyle name="Navadno 5 9 2" xfId="2378" xr:uid="{00000000-0005-0000-0000-0000D9080000}"/>
    <cellStyle name="Navadno 5_II.  MONITORING" xfId="178" xr:uid="{00000000-0005-0000-0000-0000DA080000}"/>
    <cellStyle name="Navadno 54" xfId="2379" xr:uid="{00000000-0005-0000-0000-0000DB080000}"/>
    <cellStyle name="Navadno 59" xfId="2380" xr:uid="{00000000-0005-0000-0000-0000DC080000}"/>
    <cellStyle name="Navadno 6" xfId="29" xr:uid="{00000000-0005-0000-0000-0000DD080000}"/>
    <cellStyle name="Navadno 6 116" xfId="2381" xr:uid="{00000000-0005-0000-0000-0000DE080000}"/>
    <cellStyle name="Navadno 6 2" xfId="179" xr:uid="{00000000-0005-0000-0000-0000DF080000}"/>
    <cellStyle name="Navadno 6 2 2" xfId="360" xr:uid="{00000000-0005-0000-0000-0000E0080000}"/>
    <cellStyle name="Navadno 6 2 3" xfId="2382" xr:uid="{00000000-0005-0000-0000-0000E1080000}"/>
    <cellStyle name="Navadno 6 2 4" xfId="2383" xr:uid="{00000000-0005-0000-0000-0000E2080000}"/>
    <cellStyle name="Navadno 6 2 5" xfId="2384" xr:uid="{00000000-0005-0000-0000-0000E3080000}"/>
    <cellStyle name="Navadno 6 2 6" xfId="2385" xr:uid="{00000000-0005-0000-0000-0000E4080000}"/>
    <cellStyle name="Navadno 6 2 7" xfId="2386" xr:uid="{00000000-0005-0000-0000-0000E5080000}"/>
    <cellStyle name="Navadno 6 3" xfId="180" xr:uid="{00000000-0005-0000-0000-0000E6080000}"/>
    <cellStyle name="Navadno 6 3 2" xfId="361" xr:uid="{00000000-0005-0000-0000-0000E7080000}"/>
    <cellStyle name="Navadno 6 3 3" xfId="2387" xr:uid="{00000000-0005-0000-0000-0000E8080000}"/>
    <cellStyle name="Navadno 6 3 4" xfId="2388" xr:uid="{00000000-0005-0000-0000-0000E9080000}"/>
    <cellStyle name="Navadno 6 3 5" xfId="2389" xr:uid="{00000000-0005-0000-0000-0000EA080000}"/>
    <cellStyle name="Navadno 6 3 6" xfId="2390" xr:uid="{00000000-0005-0000-0000-0000EB080000}"/>
    <cellStyle name="Navadno 6 4" xfId="2391" xr:uid="{00000000-0005-0000-0000-0000EC080000}"/>
    <cellStyle name="Navadno 6 4 2" xfId="2392" xr:uid="{00000000-0005-0000-0000-0000ED080000}"/>
    <cellStyle name="Navadno 6 4 3" xfId="2393" xr:uid="{00000000-0005-0000-0000-0000EE080000}"/>
    <cellStyle name="Navadno 6 4 4" xfId="2394" xr:uid="{00000000-0005-0000-0000-0000EF080000}"/>
    <cellStyle name="Navadno 6 4 5" xfId="2395" xr:uid="{00000000-0005-0000-0000-0000F0080000}"/>
    <cellStyle name="Navadno 6 4 6" xfId="2396" xr:uid="{00000000-0005-0000-0000-0000F1080000}"/>
    <cellStyle name="Navadno 6 5" xfId="2397" xr:uid="{00000000-0005-0000-0000-0000F2080000}"/>
    <cellStyle name="Navadno 6 5 2" xfId="2398" xr:uid="{00000000-0005-0000-0000-0000F3080000}"/>
    <cellStyle name="Navadno 6 5 3" xfId="2399" xr:uid="{00000000-0005-0000-0000-0000F4080000}"/>
    <cellStyle name="Navadno 6 5 4" xfId="2400" xr:uid="{00000000-0005-0000-0000-0000F5080000}"/>
    <cellStyle name="Navadno 6 5 5" xfId="2401" xr:uid="{00000000-0005-0000-0000-0000F6080000}"/>
    <cellStyle name="Navadno 6 5 6" xfId="2402" xr:uid="{00000000-0005-0000-0000-0000F7080000}"/>
    <cellStyle name="Navadno 6 6" xfId="2403" xr:uid="{00000000-0005-0000-0000-0000F8080000}"/>
    <cellStyle name="Navadno 6 6 2" xfId="2404" xr:uid="{00000000-0005-0000-0000-0000F9080000}"/>
    <cellStyle name="Navadno 6 6 3" xfId="2405" xr:uid="{00000000-0005-0000-0000-0000FA080000}"/>
    <cellStyle name="Navadno 6 6 4" xfId="2406" xr:uid="{00000000-0005-0000-0000-0000FB080000}"/>
    <cellStyle name="Navadno 6 6 5" xfId="2407" xr:uid="{00000000-0005-0000-0000-0000FC080000}"/>
    <cellStyle name="Navadno 6 6 6" xfId="2408" xr:uid="{00000000-0005-0000-0000-0000FD080000}"/>
    <cellStyle name="Navadno 6 7" xfId="2409" xr:uid="{00000000-0005-0000-0000-0000FE080000}"/>
    <cellStyle name="Navadno 6 8" xfId="2410" xr:uid="{00000000-0005-0000-0000-0000FF080000}"/>
    <cellStyle name="Navadno 6 9" xfId="2949" xr:uid="{00000000-0005-0000-0000-000000090000}"/>
    <cellStyle name="Navadno 7" xfId="30" xr:uid="{00000000-0005-0000-0000-000001090000}"/>
    <cellStyle name="Navadno 7 10" xfId="2411" xr:uid="{00000000-0005-0000-0000-000002090000}"/>
    <cellStyle name="Navadno 7 10 2" xfId="2412" xr:uid="{00000000-0005-0000-0000-000003090000}"/>
    <cellStyle name="Navadno 7 11" xfId="2413" xr:uid="{00000000-0005-0000-0000-000004090000}"/>
    <cellStyle name="Navadno 7 11 2" xfId="2414" xr:uid="{00000000-0005-0000-0000-000005090000}"/>
    <cellStyle name="Navadno 7 12" xfId="2415" xr:uid="{00000000-0005-0000-0000-000006090000}"/>
    <cellStyle name="Navadno 7 12 2" xfId="2416" xr:uid="{00000000-0005-0000-0000-000007090000}"/>
    <cellStyle name="Navadno 7 13" xfId="2417" xr:uid="{00000000-0005-0000-0000-000008090000}"/>
    <cellStyle name="Navadno 7 13 2" xfId="2418" xr:uid="{00000000-0005-0000-0000-000009090000}"/>
    <cellStyle name="Navadno 7 14" xfId="2419" xr:uid="{00000000-0005-0000-0000-00000A090000}"/>
    <cellStyle name="Navadno 7 14 2" xfId="2420" xr:uid="{00000000-0005-0000-0000-00000B090000}"/>
    <cellStyle name="Navadno 7 15" xfId="2421" xr:uid="{00000000-0005-0000-0000-00000C090000}"/>
    <cellStyle name="Navadno 7 15 2" xfId="2422" xr:uid="{00000000-0005-0000-0000-00000D090000}"/>
    <cellStyle name="Navadno 7 16" xfId="2423" xr:uid="{00000000-0005-0000-0000-00000E090000}"/>
    <cellStyle name="Navadno 7 16 2" xfId="2424" xr:uid="{00000000-0005-0000-0000-00000F090000}"/>
    <cellStyle name="Navadno 7 17" xfId="2425" xr:uid="{00000000-0005-0000-0000-000010090000}"/>
    <cellStyle name="Navadno 7 17 2" xfId="2426" xr:uid="{00000000-0005-0000-0000-000011090000}"/>
    <cellStyle name="Navadno 7 18" xfId="2427" xr:uid="{00000000-0005-0000-0000-000012090000}"/>
    <cellStyle name="Navadno 7 18 2" xfId="2428" xr:uid="{00000000-0005-0000-0000-000013090000}"/>
    <cellStyle name="Navadno 7 19" xfId="2429" xr:uid="{00000000-0005-0000-0000-000014090000}"/>
    <cellStyle name="Navadno 7 19 2" xfId="2430" xr:uid="{00000000-0005-0000-0000-000015090000}"/>
    <cellStyle name="Navadno 7 2" xfId="181" xr:uid="{00000000-0005-0000-0000-000016090000}"/>
    <cellStyle name="Navadno 7 2 2" xfId="362" xr:uid="{00000000-0005-0000-0000-000017090000}"/>
    <cellStyle name="Navadno 7 2 3" xfId="2431" xr:uid="{00000000-0005-0000-0000-000018090000}"/>
    <cellStyle name="Navadno 7 2 4" xfId="2432" xr:uid="{00000000-0005-0000-0000-000019090000}"/>
    <cellStyle name="Navadno 7 2 5" xfId="2433" xr:uid="{00000000-0005-0000-0000-00001A090000}"/>
    <cellStyle name="Navadno 7 2 6" xfId="2434" xr:uid="{00000000-0005-0000-0000-00001B090000}"/>
    <cellStyle name="Navadno 7 20" xfId="2435" xr:uid="{00000000-0005-0000-0000-00001C090000}"/>
    <cellStyle name="Navadno 7 20 2" xfId="2436" xr:uid="{00000000-0005-0000-0000-00001D090000}"/>
    <cellStyle name="Navadno 7 21" xfId="2437" xr:uid="{00000000-0005-0000-0000-00001E090000}"/>
    <cellStyle name="Navadno 7 21 2" xfId="2438" xr:uid="{00000000-0005-0000-0000-00001F090000}"/>
    <cellStyle name="Navadno 7 22" xfId="2439" xr:uid="{00000000-0005-0000-0000-000020090000}"/>
    <cellStyle name="Navadno 7 22 2" xfId="2440" xr:uid="{00000000-0005-0000-0000-000021090000}"/>
    <cellStyle name="Navadno 7 23" xfId="2441" xr:uid="{00000000-0005-0000-0000-000022090000}"/>
    <cellStyle name="Navadno 7 23 2" xfId="2442" xr:uid="{00000000-0005-0000-0000-000023090000}"/>
    <cellStyle name="Navadno 7 24" xfId="2443" xr:uid="{00000000-0005-0000-0000-000024090000}"/>
    <cellStyle name="Navadno 7 24 2" xfId="2444" xr:uid="{00000000-0005-0000-0000-000025090000}"/>
    <cellStyle name="Navadno 7 25" xfId="2445" xr:uid="{00000000-0005-0000-0000-000026090000}"/>
    <cellStyle name="Navadno 7 25 2" xfId="2446" xr:uid="{00000000-0005-0000-0000-000027090000}"/>
    <cellStyle name="Navadno 7 26" xfId="2447" xr:uid="{00000000-0005-0000-0000-000028090000}"/>
    <cellStyle name="Navadno 7 26 2" xfId="2448" xr:uid="{00000000-0005-0000-0000-000029090000}"/>
    <cellStyle name="Navadno 7 27" xfId="2449" xr:uid="{00000000-0005-0000-0000-00002A090000}"/>
    <cellStyle name="Navadno 7 27 2" xfId="2450" xr:uid="{00000000-0005-0000-0000-00002B090000}"/>
    <cellStyle name="Navadno 7 28" xfId="2451" xr:uid="{00000000-0005-0000-0000-00002C090000}"/>
    <cellStyle name="Navadno 7 28 2" xfId="2452" xr:uid="{00000000-0005-0000-0000-00002D090000}"/>
    <cellStyle name="Navadno 7 29" xfId="2453" xr:uid="{00000000-0005-0000-0000-00002E090000}"/>
    <cellStyle name="Navadno 7 29 2" xfId="2454" xr:uid="{00000000-0005-0000-0000-00002F090000}"/>
    <cellStyle name="Navadno 7 3" xfId="182" xr:uid="{00000000-0005-0000-0000-000030090000}"/>
    <cellStyle name="Navadno 7 3 2" xfId="183" xr:uid="{00000000-0005-0000-0000-000031090000}"/>
    <cellStyle name="Navadno 7 3 3" xfId="363" xr:uid="{00000000-0005-0000-0000-000032090000}"/>
    <cellStyle name="Navadno 7 3 4" xfId="2455" xr:uid="{00000000-0005-0000-0000-000033090000}"/>
    <cellStyle name="Navadno 7 3 5" xfId="2456" xr:uid="{00000000-0005-0000-0000-000034090000}"/>
    <cellStyle name="Navadno 7 3 6" xfId="2457" xr:uid="{00000000-0005-0000-0000-000035090000}"/>
    <cellStyle name="Navadno 7 30" xfId="2458" xr:uid="{00000000-0005-0000-0000-000036090000}"/>
    <cellStyle name="Navadno 7 30 2" xfId="2459" xr:uid="{00000000-0005-0000-0000-000037090000}"/>
    <cellStyle name="Navadno 7 31" xfId="2460" xr:uid="{00000000-0005-0000-0000-000038090000}"/>
    <cellStyle name="Navadno 7 31 2" xfId="2461" xr:uid="{00000000-0005-0000-0000-000039090000}"/>
    <cellStyle name="Navadno 7 32" xfId="2462" xr:uid="{00000000-0005-0000-0000-00003A090000}"/>
    <cellStyle name="Navadno 7 32 2" xfId="2463" xr:uid="{00000000-0005-0000-0000-00003B090000}"/>
    <cellStyle name="Navadno 7 33" xfId="2464" xr:uid="{00000000-0005-0000-0000-00003C090000}"/>
    <cellStyle name="Navadno 7 33 2" xfId="2465" xr:uid="{00000000-0005-0000-0000-00003D090000}"/>
    <cellStyle name="Navadno 7 34" xfId="2466" xr:uid="{00000000-0005-0000-0000-00003E090000}"/>
    <cellStyle name="Navadno 7 34 2" xfId="2467" xr:uid="{00000000-0005-0000-0000-00003F090000}"/>
    <cellStyle name="Navadno 7 35" xfId="2468" xr:uid="{00000000-0005-0000-0000-000040090000}"/>
    <cellStyle name="Navadno 7 35 2" xfId="2469" xr:uid="{00000000-0005-0000-0000-000041090000}"/>
    <cellStyle name="Navadno 7 36" xfId="2470" xr:uid="{00000000-0005-0000-0000-000042090000}"/>
    <cellStyle name="Navadno 7 36 2" xfId="2471" xr:uid="{00000000-0005-0000-0000-000043090000}"/>
    <cellStyle name="Navadno 7 37" xfId="2472" xr:uid="{00000000-0005-0000-0000-000044090000}"/>
    <cellStyle name="Navadno 7 37 2" xfId="2473" xr:uid="{00000000-0005-0000-0000-000045090000}"/>
    <cellStyle name="Navadno 7 38" xfId="2474" xr:uid="{00000000-0005-0000-0000-000046090000}"/>
    <cellStyle name="Navadno 7 38 2" xfId="2475" xr:uid="{00000000-0005-0000-0000-000047090000}"/>
    <cellStyle name="Navadno 7 39" xfId="2476" xr:uid="{00000000-0005-0000-0000-000048090000}"/>
    <cellStyle name="Navadno 7 39 2" xfId="2477" xr:uid="{00000000-0005-0000-0000-000049090000}"/>
    <cellStyle name="Navadno 7 4" xfId="184" xr:uid="{00000000-0005-0000-0000-00004A090000}"/>
    <cellStyle name="Navadno 7 4 2" xfId="2478" xr:uid="{00000000-0005-0000-0000-00004B090000}"/>
    <cellStyle name="Navadno 7 4 3" xfId="2479" xr:uid="{00000000-0005-0000-0000-00004C090000}"/>
    <cellStyle name="Navadno 7 4 4" xfId="2480" xr:uid="{00000000-0005-0000-0000-00004D090000}"/>
    <cellStyle name="Navadno 7 4 5" xfId="2481" xr:uid="{00000000-0005-0000-0000-00004E090000}"/>
    <cellStyle name="Navadno 7 4 6" xfId="2482" xr:uid="{00000000-0005-0000-0000-00004F090000}"/>
    <cellStyle name="Navadno 7 40" xfId="2483" xr:uid="{00000000-0005-0000-0000-000050090000}"/>
    <cellStyle name="Navadno 7 40 2" xfId="2484" xr:uid="{00000000-0005-0000-0000-000051090000}"/>
    <cellStyle name="Navadno 7 41" xfId="2485" xr:uid="{00000000-0005-0000-0000-000052090000}"/>
    <cellStyle name="Navadno 7 41 2" xfId="2486" xr:uid="{00000000-0005-0000-0000-000053090000}"/>
    <cellStyle name="Navadno 7 42" xfId="2487" xr:uid="{00000000-0005-0000-0000-000054090000}"/>
    <cellStyle name="Navadno 7 42 2" xfId="2488" xr:uid="{00000000-0005-0000-0000-000055090000}"/>
    <cellStyle name="Navadno 7 43" xfId="2489" xr:uid="{00000000-0005-0000-0000-000056090000}"/>
    <cellStyle name="Navadno 7 43 2" xfId="2490" xr:uid="{00000000-0005-0000-0000-000057090000}"/>
    <cellStyle name="Navadno 7 44" xfId="2491" xr:uid="{00000000-0005-0000-0000-000058090000}"/>
    <cellStyle name="Navadno 7 44 2" xfId="2492" xr:uid="{00000000-0005-0000-0000-000059090000}"/>
    <cellStyle name="Navadno 7 45" xfId="2493" xr:uid="{00000000-0005-0000-0000-00005A090000}"/>
    <cellStyle name="Navadno 7 5" xfId="2494" xr:uid="{00000000-0005-0000-0000-00005B090000}"/>
    <cellStyle name="Navadno 7 5 2" xfId="2495" xr:uid="{00000000-0005-0000-0000-00005C090000}"/>
    <cellStyle name="Navadno 7 5 3" xfId="2496" xr:uid="{00000000-0005-0000-0000-00005D090000}"/>
    <cellStyle name="Navadno 7 5 4" xfId="2497" xr:uid="{00000000-0005-0000-0000-00005E090000}"/>
    <cellStyle name="Navadno 7 5 5" xfId="2498" xr:uid="{00000000-0005-0000-0000-00005F090000}"/>
    <cellStyle name="Navadno 7 5 6" xfId="2499" xr:uid="{00000000-0005-0000-0000-000060090000}"/>
    <cellStyle name="Navadno 7 6" xfId="2500" xr:uid="{00000000-0005-0000-0000-000061090000}"/>
    <cellStyle name="Navadno 7 6 2" xfId="2501" xr:uid="{00000000-0005-0000-0000-000062090000}"/>
    <cellStyle name="Navadno 7 6 3" xfId="2502" xr:uid="{00000000-0005-0000-0000-000063090000}"/>
    <cellStyle name="Navadno 7 6 4" xfId="2503" xr:uid="{00000000-0005-0000-0000-000064090000}"/>
    <cellStyle name="Navadno 7 6 5" xfId="2504" xr:uid="{00000000-0005-0000-0000-000065090000}"/>
    <cellStyle name="Navadno 7 6 6" xfId="2505" xr:uid="{00000000-0005-0000-0000-000066090000}"/>
    <cellStyle name="Navadno 7 7" xfId="2506" xr:uid="{00000000-0005-0000-0000-000067090000}"/>
    <cellStyle name="Navadno 7 7 2" xfId="2507" xr:uid="{00000000-0005-0000-0000-000068090000}"/>
    <cellStyle name="Navadno 7 8" xfId="2508" xr:uid="{00000000-0005-0000-0000-000069090000}"/>
    <cellStyle name="Navadno 7 8 2" xfId="2509" xr:uid="{00000000-0005-0000-0000-00006A090000}"/>
    <cellStyle name="Navadno 7 9" xfId="2510" xr:uid="{00000000-0005-0000-0000-00006B090000}"/>
    <cellStyle name="Navadno 7 9 2" xfId="2511" xr:uid="{00000000-0005-0000-0000-00006C090000}"/>
    <cellStyle name="Navadno 73" xfId="2512" xr:uid="{00000000-0005-0000-0000-00006D090000}"/>
    <cellStyle name="Navadno 74" xfId="2513" xr:uid="{00000000-0005-0000-0000-00006E090000}"/>
    <cellStyle name="Navadno 75" xfId="2514" xr:uid="{00000000-0005-0000-0000-00006F090000}"/>
    <cellStyle name="Navadno 76" xfId="2515" xr:uid="{00000000-0005-0000-0000-000070090000}"/>
    <cellStyle name="Navadno 77" xfId="2516" xr:uid="{00000000-0005-0000-0000-000071090000}"/>
    <cellStyle name="Navadno 79" xfId="2517" xr:uid="{00000000-0005-0000-0000-000072090000}"/>
    <cellStyle name="Navadno 8" xfId="185" xr:uid="{00000000-0005-0000-0000-000073090000}"/>
    <cellStyle name="Navadno 8 10" xfId="2518" xr:uid="{00000000-0005-0000-0000-000074090000}"/>
    <cellStyle name="Navadno 8 10 2" xfId="2519" xr:uid="{00000000-0005-0000-0000-000075090000}"/>
    <cellStyle name="Navadno 8 11" xfId="2520" xr:uid="{00000000-0005-0000-0000-000076090000}"/>
    <cellStyle name="Navadno 8 11 2" xfId="2521" xr:uid="{00000000-0005-0000-0000-000077090000}"/>
    <cellStyle name="Navadno 8 12" xfId="2522" xr:uid="{00000000-0005-0000-0000-000078090000}"/>
    <cellStyle name="Navadno 8 12 2" xfId="2523" xr:uid="{00000000-0005-0000-0000-000079090000}"/>
    <cellStyle name="Navadno 8 13" xfId="2524" xr:uid="{00000000-0005-0000-0000-00007A090000}"/>
    <cellStyle name="Navadno 8 13 2" xfId="2525" xr:uid="{00000000-0005-0000-0000-00007B090000}"/>
    <cellStyle name="Navadno 8 14" xfId="2526" xr:uid="{00000000-0005-0000-0000-00007C090000}"/>
    <cellStyle name="Navadno 8 14 2" xfId="2527" xr:uid="{00000000-0005-0000-0000-00007D090000}"/>
    <cellStyle name="Navadno 8 15" xfId="2528" xr:uid="{00000000-0005-0000-0000-00007E090000}"/>
    <cellStyle name="Navadno 8 15 2" xfId="2529" xr:uid="{00000000-0005-0000-0000-00007F090000}"/>
    <cellStyle name="Navadno 8 16" xfId="2530" xr:uid="{00000000-0005-0000-0000-000080090000}"/>
    <cellStyle name="Navadno 8 16 2" xfId="2531" xr:uid="{00000000-0005-0000-0000-000081090000}"/>
    <cellStyle name="Navadno 8 17" xfId="2532" xr:uid="{00000000-0005-0000-0000-000082090000}"/>
    <cellStyle name="Navadno 8 17 2" xfId="2533" xr:uid="{00000000-0005-0000-0000-000083090000}"/>
    <cellStyle name="Navadno 8 18" xfId="2534" xr:uid="{00000000-0005-0000-0000-000084090000}"/>
    <cellStyle name="Navadno 8 18 2" xfId="2535" xr:uid="{00000000-0005-0000-0000-000085090000}"/>
    <cellStyle name="Navadno 8 19" xfId="2536" xr:uid="{00000000-0005-0000-0000-000086090000}"/>
    <cellStyle name="Navadno 8 19 2" xfId="2537" xr:uid="{00000000-0005-0000-0000-000087090000}"/>
    <cellStyle name="Navadno 8 2" xfId="186" xr:uid="{00000000-0005-0000-0000-000088090000}"/>
    <cellStyle name="Navadno 8 2 2" xfId="364" xr:uid="{00000000-0005-0000-0000-000089090000}"/>
    <cellStyle name="Navadno 8 2 3" xfId="2538" xr:uid="{00000000-0005-0000-0000-00008A090000}"/>
    <cellStyle name="Navadno 8 2 4" xfId="2539" xr:uid="{00000000-0005-0000-0000-00008B090000}"/>
    <cellStyle name="Navadno 8 2 5" xfId="2540" xr:uid="{00000000-0005-0000-0000-00008C090000}"/>
    <cellStyle name="Navadno 8 2 6" xfId="2541" xr:uid="{00000000-0005-0000-0000-00008D090000}"/>
    <cellStyle name="Navadno 8 20" xfId="2542" xr:uid="{00000000-0005-0000-0000-00008E090000}"/>
    <cellStyle name="Navadno 8 20 2" xfId="2543" xr:uid="{00000000-0005-0000-0000-00008F090000}"/>
    <cellStyle name="Navadno 8 21" xfId="2544" xr:uid="{00000000-0005-0000-0000-000090090000}"/>
    <cellStyle name="Navadno 8 21 2" xfId="2545" xr:uid="{00000000-0005-0000-0000-000091090000}"/>
    <cellStyle name="Navadno 8 22" xfId="2546" xr:uid="{00000000-0005-0000-0000-000092090000}"/>
    <cellStyle name="Navadno 8 22 2" xfId="2547" xr:uid="{00000000-0005-0000-0000-000093090000}"/>
    <cellStyle name="Navadno 8 23" xfId="2548" xr:uid="{00000000-0005-0000-0000-000094090000}"/>
    <cellStyle name="Navadno 8 23 2" xfId="2549" xr:uid="{00000000-0005-0000-0000-000095090000}"/>
    <cellStyle name="Navadno 8 24" xfId="2550" xr:uid="{00000000-0005-0000-0000-000096090000}"/>
    <cellStyle name="Navadno 8 24 2" xfId="2551" xr:uid="{00000000-0005-0000-0000-000097090000}"/>
    <cellStyle name="Navadno 8 25" xfId="2552" xr:uid="{00000000-0005-0000-0000-000098090000}"/>
    <cellStyle name="Navadno 8 25 2" xfId="2553" xr:uid="{00000000-0005-0000-0000-000099090000}"/>
    <cellStyle name="Navadno 8 26" xfId="2554" xr:uid="{00000000-0005-0000-0000-00009A090000}"/>
    <cellStyle name="Navadno 8 26 2" xfId="2555" xr:uid="{00000000-0005-0000-0000-00009B090000}"/>
    <cellStyle name="Navadno 8 27" xfId="2556" xr:uid="{00000000-0005-0000-0000-00009C090000}"/>
    <cellStyle name="Navadno 8 27 2" xfId="2557" xr:uid="{00000000-0005-0000-0000-00009D090000}"/>
    <cellStyle name="Navadno 8 28" xfId="2558" xr:uid="{00000000-0005-0000-0000-00009E090000}"/>
    <cellStyle name="Navadno 8 28 2" xfId="2559" xr:uid="{00000000-0005-0000-0000-00009F090000}"/>
    <cellStyle name="Navadno 8 29" xfId="2560" xr:uid="{00000000-0005-0000-0000-0000A0090000}"/>
    <cellStyle name="Navadno 8 29 2" xfId="2561" xr:uid="{00000000-0005-0000-0000-0000A1090000}"/>
    <cellStyle name="Navadno 8 3" xfId="187" xr:uid="{00000000-0005-0000-0000-0000A2090000}"/>
    <cellStyle name="Navadno 8 3 2" xfId="188" xr:uid="{00000000-0005-0000-0000-0000A3090000}"/>
    <cellStyle name="Navadno 8 3 3" xfId="365" xr:uid="{00000000-0005-0000-0000-0000A4090000}"/>
    <cellStyle name="Navadno 8 3 4" xfId="2562" xr:uid="{00000000-0005-0000-0000-0000A5090000}"/>
    <cellStyle name="Navadno 8 3 5" xfId="2563" xr:uid="{00000000-0005-0000-0000-0000A6090000}"/>
    <cellStyle name="Navadno 8 3 6" xfId="2564" xr:uid="{00000000-0005-0000-0000-0000A7090000}"/>
    <cellStyle name="Navadno 8 30" xfId="2565" xr:uid="{00000000-0005-0000-0000-0000A8090000}"/>
    <cellStyle name="Navadno 8 30 2" xfId="2566" xr:uid="{00000000-0005-0000-0000-0000A9090000}"/>
    <cellStyle name="Navadno 8 31" xfId="2567" xr:uid="{00000000-0005-0000-0000-0000AA090000}"/>
    <cellStyle name="Navadno 8 31 2" xfId="2568" xr:uid="{00000000-0005-0000-0000-0000AB090000}"/>
    <cellStyle name="Navadno 8 32" xfId="2569" xr:uid="{00000000-0005-0000-0000-0000AC090000}"/>
    <cellStyle name="Navadno 8 32 2" xfId="2570" xr:uid="{00000000-0005-0000-0000-0000AD090000}"/>
    <cellStyle name="Navadno 8 33" xfId="2571" xr:uid="{00000000-0005-0000-0000-0000AE090000}"/>
    <cellStyle name="Navadno 8 33 2" xfId="2572" xr:uid="{00000000-0005-0000-0000-0000AF090000}"/>
    <cellStyle name="Navadno 8 34" xfId="2573" xr:uid="{00000000-0005-0000-0000-0000B0090000}"/>
    <cellStyle name="Navadno 8 34 2" xfId="2574" xr:uid="{00000000-0005-0000-0000-0000B1090000}"/>
    <cellStyle name="Navadno 8 35" xfId="2575" xr:uid="{00000000-0005-0000-0000-0000B2090000}"/>
    <cellStyle name="Navadno 8 35 2" xfId="2576" xr:uid="{00000000-0005-0000-0000-0000B3090000}"/>
    <cellStyle name="Navadno 8 36" xfId="2577" xr:uid="{00000000-0005-0000-0000-0000B4090000}"/>
    <cellStyle name="Navadno 8 36 2" xfId="2578" xr:uid="{00000000-0005-0000-0000-0000B5090000}"/>
    <cellStyle name="Navadno 8 37" xfId="2579" xr:uid="{00000000-0005-0000-0000-0000B6090000}"/>
    <cellStyle name="Navadno 8 37 2" xfId="2580" xr:uid="{00000000-0005-0000-0000-0000B7090000}"/>
    <cellStyle name="Navadno 8 38" xfId="2581" xr:uid="{00000000-0005-0000-0000-0000B8090000}"/>
    <cellStyle name="Navadno 8 38 2" xfId="2582" xr:uid="{00000000-0005-0000-0000-0000B9090000}"/>
    <cellStyle name="Navadno 8 39" xfId="2583" xr:uid="{00000000-0005-0000-0000-0000BA090000}"/>
    <cellStyle name="Navadno 8 39 2" xfId="2584" xr:uid="{00000000-0005-0000-0000-0000BB090000}"/>
    <cellStyle name="Navadno 8 4" xfId="189" xr:uid="{00000000-0005-0000-0000-0000BC090000}"/>
    <cellStyle name="Navadno 8 4 2" xfId="2585" xr:uid="{00000000-0005-0000-0000-0000BD090000}"/>
    <cellStyle name="Navadno 8 4 3" xfId="2586" xr:uid="{00000000-0005-0000-0000-0000BE090000}"/>
    <cellStyle name="Navadno 8 4 4" xfId="2587" xr:uid="{00000000-0005-0000-0000-0000BF090000}"/>
    <cellStyle name="Navadno 8 4 5" xfId="2588" xr:uid="{00000000-0005-0000-0000-0000C0090000}"/>
    <cellStyle name="Navadno 8 4 6" xfId="2589" xr:uid="{00000000-0005-0000-0000-0000C1090000}"/>
    <cellStyle name="Navadno 8 40" xfId="2590" xr:uid="{00000000-0005-0000-0000-0000C2090000}"/>
    <cellStyle name="Navadno 8 40 2" xfId="2591" xr:uid="{00000000-0005-0000-0000-0000C3090000}"/>
    <cellStyle name="Navadno 8 41" xfId="2592" xr:uid="{00000000-0005-0000-0000-0000C4090000}"/>
    <cellStyle name="Navadno 8 41 2" xfId="2593" xr:uid="{00000000-0005-0000-0000-0000C5090000}"/>
    <cellStyle name="Navadno 8 42" xfId="2594" xr:uid="{00000000-0005-0000-0000-0000C6090000}"/>
    <cellStyle name="Navadno 8 42 2" xfId="2595" xr:uid="{00000000-0005-0000-0000-0000C7090000}"/>
    <cellStyle name="Navadno 8 43" xfId="2596" xr:uid="{00000000-0005-0000-0000-0000C8090000}"/>
    <cellStyle name="Navadno 8 43 2" xfId="2597" xr:uid="{00000000-0005-0000-0000-0000C9090000}"/>
    <cellStyle name="Navadno 8 44" xfId="2598" xr:uid="{00000000-0005-0000-0000-0000CA090000}"/>
    <cellStyle name="Navadno 8 44 2" xfId="2599" xr:uid="{00000000-0005-0000-0000-0000CB090000}"/>
    <cellStyle name="Navadno 8 45" xfId="2600" xr:uid="{00000000-0005-0000-0000-0000CC090000}"/>
    <cellStyle name="Navadno 8 5" xfId="250" xr:uid="{00000000-0005-0000-0000-0000CD090000}"/>
    <cellStyle name="Navadno 8 5 2" xfId="2601" xr:uid="{00000000-0005-0000-0000-0000CE090000}"/>
    <cellStyle name="Navadno 8 5 3" xfId="2602" xr:uid="{00000000-0005-0000-0000-0000CF090000}"/>
    <cellStyle name="Navadno 8 5 4" xfId="2603" xr:uid="{00000000-0005-0000-0000-0000D0090000}"/>
    <cellStyle name="Navadno 8 5 5" xfId="2604" xr:uid="{00000000-0005-0000-0000-0000D1090000}"/>
    <cellStyle name="Navadno 8 5 6" xfId="2605" xr:uid="{00000000-0005-0000-0000-0000D2090000}"/>
    <cellStyle name="Navadno 8 6" xfId="2606" xr:uid="{00000000-0005-0000-0000-0000D3090000}"/>
    <cellStyle name="Navadno 8 6 2" xfId="2607" xr:uid="{00000000-0005-0000-0000-0000D4090000}"/>
    <cellStyle name="Navadno 8 6 3" xfId="2608" xr:uid="{00000000-0005-0000-0000-0000D5090000}"/>
    <cellStyle name="Navadno 8 6 4" xfId="2609" xr:uid="{00000000-0005-0000-0000-0000D6090000}"/>
    <cellStyle name="Navadno 8 6 5" xfId="2610" xr:uid="{00000000-0005-0000-0000-0000D7090000}"/>
    <cellStyle name="Navadno 8 6 6" xfId="2611" xr:uid="{00000000-0005-0000-0000-0000D8090000}"/>
    <cellStyle name="Navadno 8 7" xfId="2612" xr:uid="{00000000-0005-0000-0000-0000D9090000}"/>
    <cellStyle name="Navadno 8 7 2" xfId="2613" xr:uid="{00000000-0005-0000-0000-0000DA090000}"/>
    <cellStyle name="Navadno 8 8" xfId="2614" xr:uid="{00000000-0005-0000-0000-0000DB090000}"/>
    <cellStyle name="Navadno 8 8 2" xfId="2615" xr:uid="{00000000-0005-0000-0000-0000DC090000}"/>
    <cellStyle name="Navadno 8 9" xfId="2616" xr:uid="{00000000-0005-0000-0000-0000DD090000}"/>
    <cellStyle name="Navadno 8 9 2" xfId="2617" xr:uid="{00000000-0005-0000-0000-0000DE090000}"/>
    <cellStyle name="Navadno 87" xfId="2618" xr:uid="{00000000-0005-0000-0000-0000DF090000}"/>
    <cellStyle name="Navadno 9" xfId="190" xr:uid="{00000000-0005-0000-0000-0000E0090000}"/>
    <cellStyle name="Navadno 9 10" xfId="2619" xr:uid="{00000000-0005-0000-0000-0000E1090000}"/>
    <cellStyle name="Navadno 9 10 2" xfId="2620" xr:uid="{00000000-0005-0000-0000-0000E2090000}"/>
    <cellStyle name="Navadno 9 11" xfId="2621" xr:uid="{00000000-0005-0000-0000-0000E3090000}"/>
    <cellStyle name="Navadno 9 11 2" xfId="2622" xr:uid="{00000000-0005-0000-0000-0000E4090000}"/>
    <cellStyle name="Navadno 9 12" xfId="2623" xr:uid="{00000000-0005-0000-0000-0000E5090000}"/>
    <cellStyle name="Navadno 9 12 2" xfId="2624" xr:uid="{00000000-0005-0000-0000-0000E6090000}"/>
    <cellStyle name="Navadno 9 13" xfId="2625" xr:uid="{00000000-0005-0000-0000-0000E7090000}"/>
    <cellStyle name="Navadno 9 13 2" xfId="2626" xr:uid="{00000000-0005-0000-0000-0000E8090000}"/>
    <cellStyle name="Navadno 9 14" xfId="2627" xr:uid="{00000000-0005-0000-0000-0000E9090000}"/>
    <cellStyle name="Navadno 9 14 2" xfId="2628" xr:uid="{00000000-0005-0000-0000-0000EA090000}"/>
    <cellStyle name="Navadno 9 15" xfId="2629" xr:uid="{00000000-0005-0000-0000-0000EB090000}"/>
    <cellStyle name="Navadno 9 15 2" xfId="2630" xr:uid="{00000000-0005-0000-0000-0000EC090000}"/>
    <cellStyle name="Navadno 9 16" xfId="2631" xr:uid="{00000000-0005-0000-0000-0000ED090000}"/>
    <cellStyle name="Navadno 9 16 2" xfId="2632" xr:uid="{00000000-0005-0000-0000-0000EE090000}"/>
    <cellStyle name="Navadno 9 17" xfId="2633" xr:uid="{00000000-0005-0000-0000-0000EF090000}"/>
    <cellStyle name="Navadno 9 17 2" xfId="2634" xr:uid="{00000000-0005-0000-0000-0000F0090000}"/>
    <cellStyle name="Navadno 9 18" xfId="2635" xr:uid="{00000000-0005-0000-0000-0000F1090000}"/>
    <cellStyle name="Navadno 9 18 2" xfId="2636" xr:uid="{00000000-0005-0000-0000-0000F2090000}"/>
    <cellStyle name="Navadno 9 19" xfId="2637" xr:uid="{00000000-0005-0000-0000-0000F3090000}"/>
    <cellStyle name="Navadno 9 19 2" xfId="2638" xr:uid="{00000000-0005-0000-0000-0000F4090000}"/>
    <cellStyle name="Navadno 9 2" xfId="191" xr:uid="{00000000-0005-0000-0000-0000F5090000}"/>
    <cellStyle name="Navadno 9 2 2" xfId="366" xr:uid="{00000000-0005-0000-0000-0000F6090000}"/>
    <cellStyle name="Navadno 9 2 3" xfId="2639" xr:uid="{00000000-0005-0000-0000-0000F7090000}"/>
    <cellStyle name="Navadno 9 2 4" xfId="2640" xr:uid="{00000000-0005-0000-0000-0000F8090000}"/>
    <cellStyle name="Navadno 9 2 5" xfId="2641" xr:uid="{00000000-0005-0000-0000-0000F9090000}"/>
    <cellStyle name="Navadno 9 2 6" xfId="2642" xr:uid="{00000000-0005-0000-0000-0000FA090000}"/>
    <cellStyle name="Navadno 9 20" xfId="2643" xr:uid="{00000000-0005-0000-0000-0000FB090000}"/>
    <cellStyle name="Navadno 9 20 2" xfId="2644" xr:uid="{00000000-0005-0000-0000-0000FC090000}"/>
    <cellStyle name="Navadno 9 21" xfId="2645" xr:uid="{00000000-0005-0000-0000-0000FD090000}"/>
    <cellStyle name="Navadno 9 21 2" xfId="2646" xr:uid="{00000000-0005-0000-0000-0000FE090000}"/>
    <cellStyle name="Navadno 9 22" xfId="2647" xr:uid="{00000000-0005-0000-0000-0000FF090000}"/>
    <cellStyle name="Navadno 9 22 2" xfId="2648" xr:uid="{00000000-0005-0000-0000-0000000A0000}"/>
    <cellStyle name="Navadno 9 23" xfId="2649" xr:uid="{00000000-0005-0000-0000-0000010A0000}"/>
    <cellStyle name="Navadno 9 23 2" xfId="2650" xr:uid="{00000000-0005-0000-0000-0000020A0000}"/>
    <cellStyle name="Navadno 9 24" xfId="2651" xr:uid="{00000000-0005-0000-0000-0000030A0000}"/>
    <cellStyle name="Navadno 9 24 2" xfId="2652" xr:uid="{00000000-0005-0000-0000-0000040A0000}"/>
    <cellStyle name="Navadno 9 25" xfId="2653" xr:uid="{00000000-0005-0000-0000-0000050A0000}"/>
    <cellStyle name="Navadno 9 25 2" xfId="2654" xr:uid="{00000000-0005-0000-0000-0000060A0000}"/>
    <cellStyle name="Navadno 9 26" xfId="2655" xr:uid="{00000000-0005-0000-0000-0000070A0000}"/>
    <cellStyle name="Navadno 9 26 2" xfId="2656" xr:uid="{00000000-0005-0000-0000-0000080A0000}"/>
    <cellStyle name="Navadno 9 27" xfId="2657" xr:uid="{00000000-0005-0000-0000-0000090A0000}"/>
    <cellStyle name="Navadno 9 27 2" xfId="2658" xr:uid="{00000000-0005-0000-0000-00000A0A0000}"/>
    <cellStyle name="Navadno 9 28" xfId="2659" xr:uid="{00000000-0005-0000-0000-00000B0A0000}"/>
    <cellStyle name="Navadno 9 28 2" xfId="2660" xr:uid="{00000000-0005-0000-0000-00000C0A0000}"/>
    <cellStyle name="Navadno 9 29" xfId="2661" xr:uid="{00000000-0005-0000-0000-00000D0A0000}"/>
    <cellStyle name="Navadno 9 29 2" xfId="2662" xr:uid="{00000000-0005-0000-0000-00000E0A0000}"/>
    <cellStyle name="Navadno 9 3" xfId="192" xr:uid="{00000000-0005-0000-0000-00000F0A0000}"/>
    <cellStyle name="Navadno 9 3 2" xfId="367" xr:uid="{00000000-0005-0000-0000-0000100A0000}"/>
    <cellStyle name="Navadno 9 3 3" xfId="2663" xr:uid="{00000000-0005-0000-0000-0000110A0000}"/>
    <cellStyle name="Navadno 9 3 4" xfId="2664" xr:uid="{00000000-0005-0000-0000-0000120A0000}"/>
    <cellStyle name="Navadno 9 3 5" xfId="2665" xr:uid="{00000000-0005-0000-0000-0000130A0000}"/>
    <cellStyle name="Navadno 9 3 6" xfId="2666" xr:uid="{00000000-0005-0000-0000-0000140A0000}"/>
    <cellStyle name="Navadno 9 30" xfId="2667" xr:uid="{00000000-0005-0000-0000-0000150A0000}"/>
    <cellStyle name="Navadno 9 30 2" xfId="2668" xr:uid="{00000000-0005-0000-0000-0000160A0000}"/>
    <cellStyle name="Navadno 9 31" xfId="2669" xr:uid="{00000000-0005-0000-0000-0000170A0000}"/>
    <cellStyle name="Navadno 9 31 2" xfId="2670" xr:uid="{00000000-0005-0000-0000-0000180A0000}"/>
    <cellStyle name="Navadno 9 32" xfId="2671" xr:uid="{00000000-0005-0000-0000-0000190A0000}"/>
    <cellStyle name="Navadno 9 32 2" xfId="2672" xr:uid="{00000000-0005-0000-0000-00001A0A0000}"/>
    <cellStyle name="Navadno 9 33" xfId="2673" xr:uid="{00000000-0005-0000-0000-00001B0A0000}"/>
    <cellStyle name="Navadno 9 33 2" xfId="2674" xr:uid="{00000000-0005-0000-0000-00001C0A0000}"/>
    <cellStyle name="Navadno 9 34" xfId="2675" xr:uid="{00000000-0005-0000-0000-00001D0A0000}"/>
    <cellStyle name="Navadno 9 34 2" xfId="2676" xr:uid="{00000000-0005-0000-0000-00001E0A0000}"/>
    <cellStyle name="Navadno 9 35" xfId="2677" xr:uid="{00000000-0005-0000-0000-00001F0A0000}"/>
    <cellStyle name="Navadno 9 35 2" xfId="2678" xr:uid="{00000000-0005-0000-0000-0000200A0000}"/>
    <cellStyle name="Navadno 9 36" xfId="2679" xr:uid="{00000000-0005-0000-0000-0000210A0000}"/>
    <cellStyle name="Navadno 9 36 2" xfId="2680" xr:uid="{00000000-0005-0000-0000-0000220A0000}"/>
    <cellStyle name="Navadno 9 37" xfId="2681" xr:uid="{00000000-0005-0000-0000-0000230A0000}"/>
    <cellStyle name="Navadno 9 37 2" xfId="2682" xr:uid="{00000000-0005-0000-0000-0000240A0000}"/>
    <cellStyle name="Navadno 9 38" xfId="2683" xr:uid="{00000000-0005-0000-0000-0000250A0000}"/>
    <cellStyle name="Navadno 9 38 2" xfId="2684" xr:uid="{00000000-0005-0000-0000-0000260A0000}"/>
    <cellStyle name="Navadno 9 39" xfId="2685" xr:uid="{00000000-0005-0000-0000-0000270A0000}"/>
    <cellStyle name="Navadno 9 39 2" xfId="2686" xr:uid="{00000000-0005-0000-0000-0000280A0000}"/>
    <cellStyle name="Navadno 9 4" xfId="2687" xr:uid="{00000000-0005-0000-0000-0000290A0000}"/>
    <cellStyle name="Navadno 9 4 2" xfId="2688" xr:uid="{00000000-0005-0000-0000-00002A0A0000}"/>
    <cellStyle name="Navadno 9 4 3" xfId="2689" xr:uid="{00000000-0005-0000-0000-00002B0A0000}"/>
    <cellStyle name="Navadno 9 4 4" xfId="2690" xr:uid="{00000000-0005-0000-0000-00002C0A0000}"/>
    <cellStyle name="Navadno 9 4 5" xfId="2691" xr:uid="{00000000-0005-0000-0000-00002D0A0000}"/>
    <cellStyle name="Navadno 9 4 6" xfId="2692" xr:uid="{00000000-0005-0000-0000-00002E0A0000}"/>
    <cellStyle name="Navadno 9 40" xfId="2693" xr:uid="{00000000-0005-0000-0000-00002F0A0000}"/>
    <cellStyle name="Navadno 9 40 2" xfId="2694" xr:uid="{00000000-0005-0000-0000-0000300A0000}"/>
    <cellStyle name="Navadno 9 41" xfId="2695" xr:uid="{00000000-0005-0000-0000-0000310A0000}"/>
    <cellStyle name="Navadno 9 41 2" xfId="2696" xr:uid="{00000000-0005-0000-0000-0000320A0000}"/>
    <cellStyle name="Navadno 9 42" xfId="2697" xr:uid="{00000000-0005-0000-0000-0000330A0000}"/>
    <cellStyle name="Navadno 9 42 2" xfId="2698" xr:uid="{00000000-0005-0000-0000-0000340A0000}"/>
    <cellStyle name="Navadno 9 43" xfId="2699" xr:uid="{00000000-0005-0000-0000-0000350A0000}"/>
    <cellStyle name="Navadno 9 43 2" xfId="2700" xr:uid="{00000000-0005-0000-0000-0000360A0000}"/>
    <cellStyle name="Navadno 9 44" xfId="2701" xr:uid="{00000000-0005-0000-0000-0000370A0000}"/>
    <cellStyle name="Navadno 9 44 2" xfId="2702" xr:uid="{00000000-0005-0000-0000-0000380A0000}"/>
    <cellStyle name="Navadno 9 45" xfId="2703" xr:uid="{00000000-0005-0000-0000-0000390A0000}"/>
    <cellStyle name="Navadno 9 5" xfId="2704" xr:uid="{00000000-0005-0000-0000-00003A0A0000}"/>
    <cellStyle name="Navadno 9 5 2" xfId="2705" xr:uid="{00000000-0005-0000-0000-00003B0A0000}"/>
    <cellStyle name="Navadno 9 5 3" xfId="2706" xr:uid="{00000000-0005-0000-0000-00003C0A0000}"/>
    <cellStyle name="Navadno 9 5 4" xfId="2707" xr:uid="{00000000-0005-0000-0000-00003D0A0000}"/>
    <cellStyle name="Navadno 9 5 5" xfId="2708" xr:uid="{00000000-0005-0000-0000-00003E0A0000}"/>
    <cellStyle name="Navadno 9 5 6" xfId="2709" xr:uid="{00000000-0005-0000-0000-00003F0A0000}"/>
    <cellStyle name="Navadno 9 6" xfId="2710" xr:uid="{00000000-0005-0000-0000-0000400A0000}"/>
    <cellStyle name="Navadno 9 6 2" xfId="2711" xr:uid="{00000000-0005-0000-0000-0000410A0000}"/>
    <cellStyle name="Navadno 9 6 3" xfId="2712" xr:uid="{00000000-0005-0000-0000-0000420A0000}"/>
    <cellStyle name="Navadno 9 6 4" xfId="2713" xr:uid="{00000000-0005-0000-0000-0000430A0000}"/>
    <cellStyle name="Navadno 9 6 5" xfId="2714" xr:uid="{00000000-0005-0000-0000-0000440A0000}"/>
    <cellStyle name="Navadno 9 6 6" xfId="2715" xr:uid="{00000000-0005-0000-0000-0000450A0000}"/>
    <cellStyle name="Navadno 9 7" xfId="2716" xr:uid="{00000000-0005-0000-0000-0000460A0000}"/>
    <cellStyle name="Navadno 9 7 2" xfId="2717" xr:uid="{00000000-0005-0000-0000-0000470A0000}"/>
    <cellStyle name="Navadno 9 8" xfId="2718" xr:uid="{00000000-0005-0000-0000-0000480A0000}"/>
    <cellStyle name="Navadno 9 8 2" xfId="2719" xr:uid="{00000000-0005-0000-0000-0000490A0000}"/>
    <cellStyle name="Navadno 9 9" xfId="2720" xr:uid="{00000000-0005-0000-0000-00004A0A0000}"/>
    <cellStyle name="Navadno 9 9 2" xfId="2721" xr:uid="{00000000-0005-0000-0000-00004B0A0000}"/>
    <cellStyle name="Navadno 99" xfId="2722" xr:uid="{00000000-0005-0000-0000-00004C0A0000}"/>
    <cellStyle name="Navadno_ARREA- koča Ruše-rušitve" xfId="31" xr:uid="{00000000-0005-0000-0000-00004D0A0000}"/>
    <cellStyle name="Neutral" xfId="193" xr:uid="{00000000-0005-0000-0000-00004E0A0000}"/>
    <cellStyle name="Neutral 2" xfId="194" xr:uid="{00000000-0005-0000-0000-00004F0A0000}"/>
    <cellStyle name="Nevtralno 2" xfId="195" xr:uid="{00000000-0005-0000-0000-0000500A0000}"/>
    <cellStyle name="Nevtralno 2 2" xfId="2723" xr:uid="{00000000-0005-0000-0000-0000510A0000}"/>
    <cellStyle name="Nevtralno 2 3" xfId="2724" xr:uid="{00000000-0005-0000-0000-0000520A0000}"/>
    <cellStyle name="Nevtralno 3" xfId="2725" xr:uid="{00000000-0005-0000-0000-0000530A0000}"/>
    <cellStyle name="Nevtralno 3 2" xfId="2726" xr:uid="{00000000-0005-0000-0000-0000540A0000}"/>
    <cellStyle name="Nevtralno 3 3" xfId="2727" xr:uid="{00000000-0005-0000-0000-0000550A0000}"/>
    <cellStyle name="Nevtralno 4" xfId="2728" xr:uid="{00000000-0005-0000-0000-0000560A0000}"/>
    <cellStyle name="Nevtralno 4 2" xfId="2729" xr:uid="{00000000-0005-0000-0000-0000570A0000}"/>
    <cellStyle name="Nevtralno 4 3" xfId="2730" xr:uid="{00000000-0005-0000-0000-0000580A0000}"/>
    <cellStyle name="Nevtralno 5" xfId="2731" xr:uid="{00000000-0005-0000-0000-0000590A0000}"/>
    <cellStyle name="Nevtralno 5 2" xfId="2732" xr:uid="{00000000-0005-0000-0000-00005A0A0000}"/>
    <cellStyle name="Nevtralno 5 3" xfId="2733" xr:uid="{00000000-0005-0000-0000-00005B0A0000}"/>
    <cellStyle name="normal" xfId="2734" xr:uid="{00000000-0005-0000-0000-00005C0A0000}"/>
    <cellStyle name="Normal - Style1" xfId="2735" xr:uid="{00000000-0005-0000-0000-00005D0A0000}"/>
    <cellStyle name="Normal 11" xfId="2736" xr:uid="{00000000-0005-0000-0000-00005E0A0000}"/>
    <cellStyle name="Normal 2" xfId="196" xr:uid="{00000000-0005-0000-0000-00005F0A0000}"/>
    <cellStyle name="Normal 2 2" xfId="197" xr:uid="{00000000-0005-0000-0000-0000600A0000}"/>
    <cellStyle name="Normal 2 3" xfId="252" xr:uid="{00000000-0005-0000-0000-0000610A0000}"/>
    <cellStyle name="Normal 2 3 2" xfId="368" xr:uid="{00000000-0005-0000-0000-0000620A0000}"/>
    <cellStyle name="Normal 2_II.  MONITORING" xfId="198" xr:uid="{00000000-0005-0000-0000-0000630A0000}"/>
    <cellStyle name="Normal 3" xfId="251" xr:uid="{00000000-0005-0000-0000-0000640A0000}"/>
    <cellStyle name="Normal 3 2" xfId="2950" xr:uid="{00000000-0005-0000-0000-0000650A0000}"/>
    <cellStyle name="Normal 4" xfId="2951" xr:uid="{00000000-0005-0000-0000-0000660A0000}"/>
    <cellStyle name="Normal 42" xfId="2737" xr:uid="{00000000-0005-0000-0000-0000670A0000}"/>
    <cellStyle name="Normal 5" xfId="2952" xr:uid="{00000000-0005-0000-0000-0000680A0000}"/>
    <cellStyle name="Normal 6" xfId="2738" xr:uid="{00000000-0005-0000-0000-0000690A0000}"/>
    <cellStyle name="Normal_08-010-000105-TP" xfId="2739" xr:uid="{00000000-0005-0000-0000-00006A0A0000}"/>
    <cellStyle name="Note" xfId="199" xr:uid="{00000000-0005-0000-0000-00006B0A0000}"/>
    <cellStyle name="Note 2" xfId="200" xr:uid="{00000000-0005-0000-0000-00006C0A0000}"/>
    <cellStyle name="Note 2 2" xfId="369" xr:uid="{00000000-0005-0000-0000-00006D0A0000}"/>
    <cellStyle name="Note 3" xfId="370" xr:uid="{00000000-0005-0000-0000-00006E0A0000}"/>
    <cellStyle name="Odstotek 2" xfId="36" xr:uid="{00000000-0005-0000-0000-00006F0A0000}"/>
    <cellStyle name="Odstotek 2 2" xfId="201" xr:uid="{00000000-0005-0000-0000-0000700A0000}"/>
    <cellStyle name="Odstotek 2 2 2" xfId="371" xr:uid="{00000000-0005-0000-0000-0000710A0000}"/>
    <cellStyle name="Odstotek 2 3" xfId="372" xr:uid="{00000000-0005-0000-0000-0000720A0000}"/>
    <cellStyle name="Odstotek 2 4" xfId="2740" xr:uid="{00000000-0005-0000-0000-0000730A0000}"/>
    <cellStyle name="Odstotek 2 4 2" xfId="2741" xr:uid="{00000000-0005-0000-0000-0000740A0000}"/>
    <cellStyle name="Odstotek 3" xfId="202" xr:uid="{00000000-0005-0000-0000-0000750A0000}"/>
    <cellStyle name="Odstotek 3 2" xfId="203" xr:uid="{00000000-0005-0000-0000-0000760A0000}"/>
    <cellStyle name="Odstotek 3 2 2" xfId="204" xr:uid="{00000000-0005-0000-0000-0000770A0000}"/>
    <cellStyle name="Odstotek 3 2 2 2" xfId="373" xr:uid="{00000000-0005-0000-0000-0000780A0000}"/>
    <cellStyle name="Odstotek 3 2 3" xfId="374" xr:uid="{00000000-0005-0000-0000-0000790A0000}"/>
    <cellStyle name="Odstotek 3 3" xfId="205" xr:uid="{00000000-0005-0000-0000-00007A0A0000}"/>
    <cellStyle name="Odstotek 3 3 2" xfId="206" xr:uid="{00000000-0005-0000-0000-00007B0A0000}"/>
    <cellStyle name="Odstotek 3 3 2 2" xfId="375" xr:uid="{00000000-0005-0000-0000-00007C0A0000}"/>
    <cellStyle name="Odstotek 3 3 3" xfId="376" xr:uid="{00000000-0005-0000-0000-00007D0A0000}"/>
    <cellStyle name="Odstotek 3 4" xfId="207" xr:uid="{00000000-0005-0000-0000-00007E0A0000}"/>
    <cellStyle name="Odstotek 3 4 2" xfId="377" xr:uid="{00000000-0005-0000-0000-00007F0A0000}"/>
    <cellStyle name="Odstotek 3 5" xfId="378" xr:uid="{00000000-0005-0000-0000-0000800A0000}"/>
    <cellStyle name="Odstotek 4" xfId="2742" xr:uid="{00000000-0005-0000-0000-0000810A0000}"/>
    <cellStyle name="Opomba 2" xfId="208" xr:uid="{00000000-0005-0000-0000-0000820A0000}"/>
    <cellStyle name="Opomba 2 2" xfId="379" xr:uid="{00000000-0005-0000-0000-0000830A0000}"/>
    <cellStyle name="Opomba 2 3" xfId="2743" xr:uid="{00000000-0005-0000-0000-0000840A0000}"/>
    <cellStyle name="Opomba 3" xfId="209" xr:uid="{00000000-0005-0000-0000-0000850A0000}"/>
    <cellStyle name="Opomba 3 2" xfId="380" xr:uid="{00000000-0005-0000-0000-0000860A0000}"/>
    <cellStyle name="Opomba 3 3" xfId="2744" xr:uid="{00000000-0005-0000-0000-0000870A0000}"/>
    <cellStyle name="Opomba 4" xfId="2745" xr:uid="{00000000-0005-0000-0000-0000880A0000}"/>
    <cellStyle name="Opomba 4 2" xfId="2746" xr:uid="{00000000-0005-0000-0000-0000890A0000}"/>
    <cellStyle name="Opomba 4 3" xfId="2747" xr:uid="{00000000-0005-0000-0000-00008A0A0000}"/>
    <cellStyle name="Opomba 5" xfId="2748" xr:uid="{00000000-0005-0000-0000-00008B0A0000}"/>
    <cellStyle name="Opomba 5 2" xfId="2749" xr:uid="{00000000-0005-0000-0000-00008C0A0000}"/>
    <cellStyle name="Opomba 5 3" xfId="2750" xr:uid="{00000000-0005-0000-0000-00008D0A0000}"/>
    <cellStyle name="Opozorilo 2" xfId="32" xr:uid="{00000000-0005-0000-0000-00008E0A0000}"/>
    <cellStyle name="Opozorilo 2 2" xfId="381" xr:uid="{00000000-0005-0000-0000-00008F0A0000}"/>
    <cellStyle name="Opozorilo 2 3" xfId="2751" xr:uid="{00000000-0005-0000-0000-0000900A0000}"/>
    <cellStyle name="Opozorilo 3" xfId="2752" xr:uid="{00000000-0005-0000-0000-0000910A0000}"/>
    <cellStyle name="Opozorilo 3 2" xfId="2753" xr:uid="{00000000-0005-0000-0000-0000920A0000}"/>
    <cellStyle name="Opozorilo 3 3" xfId="2754" xr:uid="{00000000-0005-0000-0000-0000930A0000}"/>
    <cellStyle name="Opozorilo 4" xfId="2755" xr:uid="{00000000-0005-0000-0000-0000940A0000}"/>
    <cellStyle name="Opozorilo 4 2" xfId="2756" xr:uid="{00000000-0005-0000-0000-0000950A0000}"/>
    <cellStyle name="Opozorilo 4 3" xfId="2757" xr:uid="{00000000-0005-0000-0000-0000960A0000}"/>
    <cellStyle name="Opozorilo 5" xfId="2758" xr:uid="{00000000-0005-0000-0000-0000970A0000}"/>
    <cellStyle name="Opozorilo 5 2" xfId="2759" xr:uid="{00000000-0005-0000-0000-0000980A0000}"/>
    <cellStyle name="Opozorilo 5 3" xfId="2760" xr:uid="{00000000-0005-0000-0000-0000990A0000}"/>
    <cellStyle name="Output" xfId="2761" xr:uid="{00000000-0005-0000-0000-00009A0A0000}"/>
    <cellStyle name="Output 2" xfId="210" xr:uid="{00000000-0005-0000-0000-00009B0A0000}"/>
    <cellStyle name="Percent 2" xfId="211" xr:uid="{00000000-0005-0000-0000-00009C0A0000}"/>
    <cellStyle name="Percent 2 2" xfId="212" xr:uid="{00000000-0005-0000-0000-00009D0A0000}"/>
    <cellStyle name="Percent 2 2 2" xfId="382" xr:uid="{00000000-0005-0000-0000-00009E0A0000}"/>
    <cellStyle name="Percent 2 3" xfId="383" xr:uid="{00000000-0005-0000-0000-00009F0A0000}"/>
    <cellStyle name="Pojasnjevalno besedilo 2" xfId="213" xr:uid="{00000000-0005-0000-0000-0000A00A0000}"/>
    <cellStyle name="Pojasnjevalno besedilo 2 2" xfId="2762" xr:uid="{00000000-0005-0000-0000-0000A10A0000}"/>
    <cellStyle name="Pojasnjevalno besedilo 2 3" xfId="2763" xr:uid="{00000000-0005-0000-0000-0000A20A0000}"/>
    <cellStyle name="Pojasnjevalno besedilo 3" xfId="2764" xr:uid="{00000000-0005-0000-0000-0000A30A0000}"/>
    <cellStyle name="Pojasnjevalno besedilo 3 2" xfId="2765" xr:uid="{00000000-0005-0000-0000-0000A40A0000}"/>
    <cellStyle name="Pojasnjevalno besedilo 3 3" xfId="2766" xr:uid="{00000000-0005-0000-0000-0000A50A0000}"/>
    <cellStyle name="Pojasnjevalno besedilo 4" xfId="2767" xr:uid="{00000000-0005-0000-0000-0000A60A0000}"/>
    <cellStyle name="Pojasnjevalno besedilo 4 2" xfId="2768" xr:uid="{00000000-0005-0000-0000-0000A70A0000}"/>
    <cellStyle name="Pojasnjevalno besedilo 4 3" xfId="2769" xr:uid="{00000000-0005-0000-0000-0000A80A0000}"/>
    <cellStyle name="Pojasnjevalno besedilo 5" xfId="2770" xr:uid="{00000000-0005-0000-0000-0000A90A0000}"/>
    <cellStyle name="Pojasnjevalno besedilo 5 2" xfId="2771" xr:uid="{00000000-0005-0000-0000-0000AA0A0000}"/>
    <cellStyle name="Pojasnjevalno besedilo 5 3" xfId="2772" xr:uid="{00000000-0005-0000-0000-0000AB0A0000}"/>
    <cellStyle name="Pomoc" xfId="33" xr:uid="{00000000-0005-0000-0000-0000AC0A0000}"/>
    <cellStyle name="Poudarek1 2" xfId="214" xr:uid="{00000000-0005-0000-0000-0000AD0A0000}"/>
    <cellStyle name="Poudarek1 2 2" xfId="2773" xr:uid="{00000000-0005-0000-0000-0000AE0A0000}"/>
    <cellStyle name="Poudarek1 2 3" xfId="2774" xr:uid="{00000000-0005-0000-0000-0000AF0A0000}"/>
    <cellStyle name="Poudarek1 3" xfId="2775" xr:uid="{00000000-0005-0000-0000-0000B00A0000}"/>
    <cellStyle name="Poudarek1 3 2" xfId="2776" xr:uid="{00000000-0005-0000-0000-0000B10A0000}"/>
    <cellStyle name="Poudarek1 3 3" xfId="2777" xr:uid="{00000000-0005-0000-0000-0000B20A0000}"/>
    <cellStyle name="Poudarek1 4" xfId="2778" xr:uid="{00000000-0005-0000-0000-0000B30A0000}"/>
    <cellStyle name="Poudarek1 4 2" xfId="2779" xr:uid="{00000000-0005-0000-0000-0000B40A0000}"/>
    <cellStyle name="Poudarek1 4 3" xfId="2780" xr:uid="{00000000-0005-0000-0000-0000B50A0000}"/>
    <cellStyle name="Poudarek1 5" xfId="2781" xr:uid="{00000000-0005-0000-0000-0000B60A0000}"/>
    <cellStyle name="Poudarek1 5 2" xfId="2782" xr:uid="{00000000-0005-0000-0000-0000B70A0000}"/>
    <cellStyle name="Poudarek1 5 3" xfId="2783" xr:uid="{00000000-0005-0000-0000-0000B80A0000}"/>
    <cellStyle name="Poudarek2 2" xfId="215" xr:uid="{00000000-0005-0000-0000-0000B90A0000}"/>
    <cellStyle name="Poudarek2 2 2" xfId="2784" xr:uid="{00000000-0005-0000-0000-0000BA0A0000}"/>
    <cellStyle name="Poudarek2 2 3" xfId="2785" xr:uid="{00000000-0005-0000-0000-0000BB0A0000}"/>
    <cellStyle name="Poudarek2 3" xfId="2786" xr:uid="{00000000-0005-0000-0000-0000BC0A0000}"/>
    <cellStyle name="Poudarek2 3 2" xfId="2787" xr:uid="{00000000-0005-0000-0000-0000BD0A0000}"/>
    <cellStyle name="Poudarek2 3 3" xfId="2788" xr:uid="{00000000-0005-0000-0000-0000BE0A0000}"/>
    <cellStyle name="Poudarek2 4" xfId="2789" xr:uid="{00000000-0005-0000-0000-0000BF0A0000}"/>
    <cellStyle name="Poudarek2 4 2" xfId="2790" xr:uid="{00000000-0005-0000-0000-0000C00A0000}"/>
    <cellStyle name="Poudarek2 4 3" xfId="2791" xr:uid="{00000000-0005-0000-0000-0000C10A0000}"/>
    <cellStyle name="Poudarek2 5" xfId="2792" xr:uid="{00000000-0005-0000-0000-0000C20A0000}"/>
    <cellStyle name="Poudarek2 5 2" xfId="2793" xr:uid="{00000000-0005-0000-0000-0000C30A0000}"/>
    <cellStyle name="Poudarek2 5 3" xfId="2794" xr:uid="{00000000-0005-0000-0000-0000C40A0000}"/>
    <cellStyle name="Poudarek3 2" xfId="216" xr:uid="{00000000-0005-0000-0000-0000C50A0000}"/>
    <cellStyle name="Poudarek3 2 2" xfId="2795" xr:uid="{00000000-0005-0000-0000-0000C60A0000}"/>
    <cellStyle name="Poudarek3 2 3" xfId="2796" xr:uid="{00000000-0005-0000-0000-0000C70A0000}"/>
    <cellStyle name="Poudarek3 3" xfId="2797" xr:uid="{00000000-0005-0000-0000-0000C80A0000}"/>
    <cellStyle name="Poudarek3 3 2" xfId="2798" xr:uid="{00000000-0005-0000-0000-0000C90A0000}"/>
    <cellStyle name="Poudarek3 3 3" xfId="2799" xr:uid="{00000000-0005-0000-0000-0000CA0A0000}"/>
    <cellStyle name="Poudarek3 4" xfId="2800" xr:uid="{00000000-0005-0000-0000-0000CB0A0000}"/>
    <cellStyle name="Poudarek3 4 2" xfId="2801" xr:uid="{00000000-0005-0000-0000-0000CC0A0000}"/>
    <cellStyle name="Poudarek3 4 3" xfId="2802" xr:uid="{00000000-0005-0000-0000-0000CD0A0000}"/>
    <cellStyle name="Poudarek3 5" xfId="2803" xr:uid="{00000000-0005-0000-0000-0000CE0A0000}"/>
    <cellStyle name="Poudarek3 5 2" xfId="2804" xr:uid="{00000000-0005-0000-0000-0000CF0A0000}"/>
    <cellStyle name="Poudarek3 5 3" xfId="2805" xr:uid="{00000000-0005-0000-0000-0000D00A0000}"/>
    <cellStyle name="Poudarek4 2" xfId="217" xr:uid="{00000000-0005-0000-0000-0000D10A0000}"/>
    <cellStyle name="Poudarek4 2 2" xfId="2806" xr:uid="{00000000-0005-0000-0000-0000D20A0000}"/>
    <cellStyle name="Poudarek4 2 3" xfId="2807" xr:uid="{00000000-0005-0000-0000-0000D30A0000}"/>
    <cellStyle name="Poudarek4 3" xfId="2808" xr:uid="{00000000-0005-0000-0000-0000D40A0000}"/>
    <cellStyle name="Poudarek4 3 2" xfId="2809" xr:uid="{00000000-0005-0000-0000-0000D50A0000}"/>
    <cellStyle name="Poudarek4 3 3" xfId="2810" xr:uid="{00000000-0005-0000-0000-0000D60A0000}"/>
    <cellStyle name="Poudarek4 4" xfId="2811" xr:uid="{00000000-0005-0000-0000-0000D70A0000}"/>
    <cellStyle name="Poudarek4 4 2" xfId="2812" xr:uid="{00000000-0005-0000-0000-0000D80A0000}"/>
    <cellStyle name="Poudarek4 4 3" xfId="2813" xr:uid="{00000000-0005-0000-0000-0000D90A0000}"/>
    <cellStyle name="Poudarek4 5" xfId="2814" xr:uid="{00000000-0005-0000-0000-0000DA0A0000}"/>
    <cellStyle name="Poudarek4 5 2" xfId="2815" xr:uid="{00000000-0005-0000-0000-0000DB0A0000}"/>
    <cellStyle name="Poudarek4 5 3" xfId="2816" xr:uid="{00000000-0005-0000-0000-0000DC0A0000}"/>
    <cellStyle name="Poudarek5 2" xfId="218" xr:uid="{00000000-0005-0000-0000-0000DD0A0000}"/>
    <cellStyle name="Poudarek5 2 2" xfId="2817" xr:uid="{00000000-0005-0000-0000-0000DE0A0000}"/>
    <cellStyle name="Poudarek5 2 3" xfId="2818" xr:uid="{00000000-0005-0000-0000-0000DF0A0000}"/>
    <cellStyle name="Poudarek5 3" xfId="2819" xr:uid="{00000000-0005-0000-0000-0000E00A0000}"/>
    <cellStyle name="Poudarek5 3 2" xfId="2820" xr:uid="{00000000-0005-0000-0000-0000E10A0000}"/>
    <cellStyle name="Poudarek5 3 3" xfId="2821" xr:uid="{00000000-0005-0000-0000-0000E20A0000}"/>
    <cellStyle name="Poudarek5 4" xfId="2822" xr:uid="{00000000-0005-0000-0000-0000E30A0000}"/>
    <cellStyle name="Poudarek5 4 2" xfId="2823" xr:uid="{00000000-0005-0000-0000-0000E40A0000}"/>
    <cellStyle name="Poudarek5 4 3" xfId="2824" xr:uid="{00000000-0005-0000-0000-0000E50A0000}"/>
    <cellStyle name="Poudarek5 5" xfId="2825" xr:uid="{00000000-0005-0000-0000-0000E60A0000}"/>
    <cellStyle name="Poudarek5 5 2" xfId="2826" xr:uid="{00000000-0005-0000-0000-0000E70A0000}"/>
    <cellStyle name="Poudarek5 5 3" xfId="2827" xr:uid="{00000000-0005-0000-0000-0000E80A0000}"/>
    <cellStyle name="Poudarek6 2" xfId="219" xr:uid="{00000000-0005-0000-0000-0000E90A0000}"/>
    <cellStyle name="Poudarek6 2 2" xfId="2828" xr:uid="{00000000-0005-0000-0000-0000EA0A0000}"/>
    <cellStyle name="Poudarek6 2 3" xfId="2829" xr:uid="{00000000-0005-0000-0000-0000EB0A0000}"/>
    <cellStyle name="Poudarek6 3" xfId="2830" xr:uid="{00000000-0005-0000-0000-0000EC0A0000}"/>
    <cellStyle name="Poudarek6 3 2" xfId="2831" xr:uid="{00000000-0005-0000-0000-0000ED0A0000}"/>
    <cellStyle name="Poudarek6 3 3" xfId="2832" xr:uid="{00000000-0005-0000-0000-0000EE0A0000}"/>
    <cellStyle name="Poudarek6 4" xfId="2833" xr:uid="{00000000-0005-0000-0000-0000EF0A0000}"/>
    <cellStyle name="Poudarek6 4 2" xfId="2834" xr:uid="{00000000-0005-0000-0000-0000F00A0000}"/>
    <cellStyle name="Poudarek6 4 3" xfId="2835" xr:uid="{00000000-0005-0000-0000-0000F10A0000}"/>
    <cellStyle name="Poudarek6 5" xfId="2836" xr:uid="{00000000-0005-0000-0000-0000F20A0000}"/>
    <cellStyle name="Poudarek6 5 2" xfId="2837" xr:uid="{00000000-0005-0000-0000-0000F30A0000}"/>
    <cellStyle name="Poudarek6 5 3" xfId="2838" xr:uid="{00000000-0005-0000-0000-0000F40A0000}"/>
    <cellStyle name="Povezana celica 2" xfId="220" xr:uid="{00000000-0005-0000-0000-0000F50A0000}"/>
    <cellStyle name="Povezana celica 2 2" xfId="2839" xr:uid="{00000000-0005-0000-0000-0000F60A0000}"/>
    <cellStyle name="Povezana celica 2 3" xfId="2840" xr:uid="{00000000-0005-0000-0000-0000F70A0000}"/>
    <cellStyle name="Povezana celica 3" xfId="2841" xr:uid="{00000000-0005-0000-0000-0000F80A0000}"/>
    <cellStyle name="Povezana celica 3 2" xfId="2842" xr:uid="{00000000-0005-0000-0000-0000F90A0000}"/>
    <cellStyle name="Povezana celica 3 3" xfId="2843" xr:uid="{00000000-0005-0000-0000-0000FA0A0000}"/>
    <cellStyle name="Povezana celica 4" xfId="2844" xr:uid="{00000000-0005-0000-0000-0000FB0A0000}"/>
    <cellStyle name="Povezana celica 4 2" xfId="2845" xr:uid="{00000000-0005-0000-0000-0000FC0A0000}"/>
    <cellStyle name="Povezana celica 4 3" xfId="2846" xr:uid="{00000000-0005-0000-0000-0000FD0A0000}"/>
    <cellStyle name="Povezana celica 5" xfId="2847" xr:uid="{00000000-0005-0000-0000-0000FE0A0000}"/>
    <cellStyle name="Povezana celica 5 2" xfId="2848" xr:uid="{00000000-0005-0000-0000-0000FF0A0000}"/>
    <cellStyle name="Povezana celica 5 3" xfId="2849" xr:uid="{00000000-0005-0000-0000-0000000B0000}"/>
    <cellStyle name="Preveri celico 2" xfId="221" xr:uid="{00000000-0005-0000-0000-0000010B0000}"/>
    <cellStyle name="Preveri celico 2 2" xfId="2850" xr:uid="{00000000-0005-0000-0000-0000020B0000}"/>
    <cellStyle name="Preveri celico 2 3" xfId="2851" xr:uid="{00000000-0005-0000-0000-0000030B0000}"/>
    <cellStyle name="Preveri celico 3" xfId="2852" xr:uid="{00000000-0005-0000-0000-0000040B0000}"/>
    <cellStyle name="Preveri celico 3 2" xfId="2853" xr:uid="{00000000-0005-0000-0000-0000050B0000}"/>
    <cellStyle name="Preveri celico 3 3" xfId="2854" xr:uid="{00000000-0005-0000-0000-0000060B0000}"/>
    <cellStyle name="Preveri celico 4" xfId="2855" xr:uid="{00000000-0005-0000-0000-0000070B0000}"/>
    <cellStyle name="Preveri celico 4 2" xfId="2856" xr:uid="{00000000-0005-0000-0000-0000080B0000}"/>
    <cellStyle name="Preveri celico 4 3" xfId="2857" xr:uid="{00000000-0005-0000-0000-0000090B0000}"/>
    <cellStyle name="Preveri celico 5" xfId="2858" xr:uid="{00000000-0005-0000-0000-00000A0B0000}"/>
    <cellStyle name="Preveri celico 5 2" xfId="2859" xr:uid="{00000000-0005-0000-0000-00000B0B0000}"/>
    <cellStyle name="Preveri celico 5 3" xfId="2860" xr:uid="{00000000-0005-0000-0000-00000C0B0000}"/>
    <cellStyle name="Računanje 2" xfId="222" xr:uid="{00000000-0005-0000-0000-00000D0B0000}"/>
    <cellStyle name="Računanje 2 2" xfId="2861" xr:uid="{00000000-0005-0000-0000-00000E0B0000}"/>
    <cellStyle name="Računanje 2 3" xfId="2862" xr:uid="{00000000-0005-0000-0000-00000F0B0000}"/>
    <cellStyle name="Računanje 3" xfId="2863" xr:uid="{00000000-0005-0000-0000-0000100B0000}"/>
    <cellStyle name="Računanje 3 2" xfId="2864" xr:uid="{00000000-0005-0000-0000-0000110B0000}"/>
    <cellStyle name="Računanje 3 3" xfId="2865" xr:uid="{00000000-0005-0000-0000-0000120B0000}"/>
    <cellStyle name="Računanje 4" xfId="2866" xr:uid="{00000000-0005-0000-0000-0000130B0000}"/>
    <cellStyle name="Računanje 4 2" xfId="2867" xr:uid="{00000000-0005-0000-0000-0000140B0000}"/>
    <cellStyle name="Računanje 4 3" xfId="2868" xr:uid="{00000000-0005-0000-0000-0000150B0000}"/>
    <cellStyle name="Računanje 5" xfId="2869" xr:uid="{00000000-0005-0000-0000-0000160B0000}"/>
    <cellStyle name="Računanje 5 2" xfId="2870" xr:uid="{00000000-0005-0000-0000-0000170B0000}"/>
    <cellStyle name="Računanje 5 3" xfId="2871" xr:uid="{00000000-0005-0000-0000-0000180B0000}"/>
    <cellStyle name="Rekapitulacija" xfId="34" xr:uid="{00000000-0005-0000-0000-0000190B0000}"/>
    <cellStyle name="Slabo 2" xfId="223" xr:uid="{00000000-0005-0000-0000-00001A0B0000}"/>
    <cellStyle name="Slabo 2 2" xfId="2872" xr:uid="{00000000-0005-0000-0000-00001B0B0000}"/>
    <cellStyle name="Slabo 2 3" xfId="2873" xr:uid="{00000000-0005-0000-0000-00001C0B0000}"/>
    <cellStyle name="Slabo 3" xfId="2874" xr:uid="{00000000-0005-0000-0000-00001D0B0000}"/>
    <cellStyle name="Slabo 3 2" xfId="2875" xr:uid="{00000000-0005-0000-0000-00001E0B0000}"/>
    <cellStyle name="Slabo 3 3" xfId="2876" xr:uid="{00000000-0005-0000-0000-00001F0B0000}"/>
    <cellStyle name="Slabo 4" xfId="2877" xr:uid="{00000000-0005-0000-0000-0000200B0000}"/>
    <cellStyle name="Slabo 4 2" xfId="2878" xr:uid="{00000000-0005-0000-0000-0000210B0000}"/>
    <cellStyle name="Slabo 4 3" xfId="2879" xr:uid="{00000000-0005-0000-0000-0000220B0000}"/>
    <cellStyle name="Slabo 5" xfId="2880" xr:uid="{00000000-0005-0000-0000-0000230B0000}"/>
    <cellStyle name="Slabo 5 2" xfId="2881" xr:uid="{00000000-0005-0000-0000-0000240B0000}"/>
    <cellStyle name="Slabo 5 3" xfId="2882" xr:uid="{00000000-0005-0000-0000-0000250B0000}"/>
    <cellStyle name="Slog 1" xfId="224" xr:uid="{00000000-0005-0000-0000-0000260B0000}"/>
    <cellStyle name="Slog 1 2" xfId="225" xr:uid="{00000000-0005-0000-0000-0000270B0000}"/>
    <cellStyle name="Slog 1 3" xfId="2953" xr:uid="{00000000-0005-0000-0000-0000280B0000}"/>
    <cellStyle name="Slog 1_II.  MONITORING" xfId="226" xr:uid="{00000000-0005-0000-0000-0000290B0000}"/>
    <cellStyle name="Slog JB 10" xfId="293" xr:uid="{00000000-0005-0000-0000-00002A0B0000}"/>
    <cellStyle name="Standard_Akt.Typen" xfId="2883" xr:uid="{00000000-0005-0000-0000-00002B0B0000}"/>
    <cellStyle name="TableStyleLight1" xfId="2939" xr:uid="{00000000-0005-0000-0000-00002C0B0000}"/>
    <cellStyle name="Title" xfId="2884" xr:uid="{00000000-0005-0000-0000-00002D0B0000}"/>
    <cellStyle name="Title 2" xfId="227" xr:uid="{00000000-0005-0000-0000-00002E0B0000}"/>
    <cellStyle name="Total" xfId="228" xr:uid="{00000000-0005-0000-0000-00002F0B0000}"/>
    <cellStyle name="Total 2" xfId="229" xr:uid="{00000000-0005-0000-0000-0000300B0000}"/>
    <cellStyle name="Valuta" xfId="2958" builtinId="4"/>
    <cellStyle name="Valuta 2" xfId="1" xr:uid="{00000000-0005-0000-0000-0000320B0000}"/>
    <cellStyle name="Valuta 2 10" xfId="2885" xr:uid="{00000000-0005-0000-0000-0000330B0000}"/>
    <cellStyle name="Valuta 2 11" xfId="2886" xr:uid="{00000000-0005-0000-0000-0000340B0000}"/>
    <cellStyle name="Valuta 2 12" xfId="2887" xr:uid="{00000000-0005-0000-0000-0000350B0000}"/>
    <cellStyle name="Valuta 2 13" xfId="2888" xr:uid="{00000000-0005-0000-0000-0000360B0000}"/>
    <cellStyle name="Valuta 2 14" xfId="2889" xr:uid="{00000000-0005-0000-0000-0000370B0000}"/>
    <cellStyle name="Valuta 2 15" xfId="2890" xr:uid="{00000000-0005-0000-0000-0000380B0000}"/>
    <cellStyle name="Valuta 2 16" xfId="2891" xr:uid="{00000000-0005-0000-0000-0000390B0000}"/>
    <cellStyle name="Valuta 2 2" xfId="294" xr:uid="{00000000-0005-0000-0000-00003A0B0000}"/>
    <cellStyle name="Valuta 2 2 2" xfId="2892" xr:uid="{00000000-0005-0000-0000-00003B0B0000}"/>
    <cellStyle name="Valuta 2 3" xfId="295" xr:uid="{00000000-0005-0000-0000-00003C0B0000}"/>
    <cellStyle name="Valuta 2 3 2" xfId="2893" xr:uid="{00000000-0005-0000-0000-00003D0B0000}"/>
    <cellStyle name="Valuta 2 4" xfId="296" xr:uid="{00000000-0005-0000-0000-00003E0B0000}"/>
    <cellStyle name="Valuta 2 5" xfId="384" xr:uid="{00000000-0005-0000-0000-00003F0B0000}"/>
    <cellStyle name="Valuta 2 6" xfId="2894" xr:uid="{00000000-0005-0000-0000-0000400B0000}"/>
    <cellStyle name="Valuta 2 7" xfId="2895" xr:uid="{00000000-0005-0000-0000-0000410B0000}"/>
    <cellStyle name="Valuta 2 8" xfId="2896" xr:uid="{00000000-0005-0000-0000-0000420B0000}"/>
    <cellStyle name="Valuta 2 9" xfId="2897" xr:uid="{00000000-0005-0000-0000-0000430B0000}"/>
    <cellStyle name="Valuta 3" xfId="297" xr:uid="{00000000-0005-0000-0000-0000440B0000}"/>
    <cellStyle name="Valuta 3 2" xfId="298" xr:uid="{00000000-0005-0000-0000-0000450B0000}"/>
    <cellStyle name="Valuta 3 3" xfId="385" xr:uid="{00000000-0005-0000-0000-0000460B0000}"/>
    <cellStyle name="Valuta 3 4" xfId="2954" xr:uid="{00000000-0005-0000-0000-0000470B0000}"/>
    <cellStyle name="Valuta 4" xfId="2898" xr:uid="{00000000-0005-0000-0000-0000480B0000}"/>
    <cellStyle name="Vejica [0] 2" xfId="2955" xr:uid="{00000000-0005-0000-0000-0000490B0000}"/>
    <cellStyle name="Vejica 10" xfId="2899" xr:uid="{00000000-0005-0000-0000-00004A0B0000}"/>
    <cellStyle name="Vejica 11" xfId="2900" xr:uid="{00000000-0005-0000-0000-00004B0B0000}"/>
    <cellStyle name="Vejica 12" xfId="2901" xr:uid="{00000000-0005-0000-0000-00004C0B0000}"/>
    <cellStyle name="Vejica 13" xfId="2902" xr:uid="{00000000-0005-0000-0000-00004D0B0000}"/>
    <cellStyle name="Vejica 14" xfId="2903" xr:uid="{00000000-0005-0000-0000-00004E0B0000}"/>
    <cellStyle name="Vejica 15" xfId="2904" xr:uid="{00000000-0005-0000-0000-00004F0B0000}"/>
    <cellStyle name="Vejica 2" xfId="35" xr:uid="{00000000-0005-0000-0000-0000500B0000}"/>
    <cellStyle name="Vejica 2 2" xfId="230" xr:uid="{00000000-0005-0000-0000-0000510B0000}"/>
    <cellStyle name="Vejica 2 2 2" xfId="231" xr:uid="{00000000-0005-0000-0000-0000520B0000}"/>
    <cellStyle name="Vejica 2 2 2 2" xfId="232" xr:uid="{00000000-0005-0000-0000-0000530B0000}"/>
    <cellStyle name="Vejica 2 2 2 3" xfId="387" xr:uid="{00000000-0005-0000-0000-0000540B0000}"/>
    <cellStyle name="Vejica 2 3" xfId="233" xr:uid="{00000000-0005-0000-0000-0000550B0000}"/>
    <cellStyle name="Vejica 2 3 2" xfId="388" xr:uid="{00000000-0005-0000-0000-0000560B0000}"/>
    <cellStyle name="Vejica 2 4" xfId="2956" xr:uid="{00000000-0005-0000-0000-0000570B0000}"/>
    <cellStyle name="Vejica 3" xfId="234" xr:uid="{00000000-0005-0000-0000-0000580B0000}"/>
    <cellStyle name="Vejica 3 2" xfId="235" xr:uid="{00000000-0005-0000-0000-0000590B0000}"/>
    <cellStyle name="Vejica 3 2 2" xfId="389" xr:uid="{00000000-0005-0000-0000-00005A0B0000}"/>
    <cellStyle name="Vejica 3 3" xfId="236" xr:uid="{00000000-0005-0000-0000-00005B0B0000}"/>
    <cellStyle name="Vejica 3 4" xfId="390" xr:uid="{00000000-0005-0000-0000-00005C0B0000}"/>
    <cellStyle name="Vejica 4" xfId="237" xr:uid="{00000000-0005-0000-0000-00005D0B0000}"/>
    <cellStyle name="Vejica 4 2" xfId="238" xr:uid="{00000000-0005-0000-0000-00005E0B0000}"/>
    <cellStyle name="Vejica 4 2 2" xfId="239" xr:uid="{00000000-0005-0000-0000-00005F0B0000}"/>
    <cellStyle name="Vejica 4 2 2 2" xfId="240" xr:uid="{00000000-0005-0000-0000-0000600B0000}"/>
    <cellStyle name="Vejica 4 2 2 2 2" xfId="391" xr:uid="{00000000-0005-0000-0000-0000610B0000}"/>
    <cellStyle name="Vejica 4 2 2 3" xfId="392" xr:uid="{00000000-0005-0000-0000-0000620B0000}"/>
    <cellStyle name="Vejica 4 2 3" xfId="241" xr:uid="{00000000-0005-0000-0000-0000630B0000}"/>
    <cellStyle name="Vejica 4 2 3 2" xfId="393" xr:uid="{00000000-0005-0000-0000-0000640B0000}"/>
    <cellStyle name="Vejica 4 2 4" xfId="394" xr:uid="{00000000-0005-0000-0000-0000650B0000}"/>
    <cellStyle name="Vejica 4 3" xfId="242" xr:uid="{00000000-0005-0000-0000-0000660B0000}"/>
    <cellStyle name="Vejica 4 3 2" xfId="243" xr:uid="{00000000-0005-0000-0000-0000670B0000}"/>
    <cellStyle name="Vejica 4 3 2 2" xfId="395" xr:uid="{00000000-0005-0000-0000-0000680B0000}"/>
    <cellStyle name="Vejica 4 3 3" xfId="396" xr:uid="{00000000-0005-0000-0000-0000690B0000}"/>
    <cellStyle name="Vejica 4 4" xfId="244" xr:uid="{00000000-0005-0000-0000-00006A0B0000}"/>
    <cellStyle name="Vejica 4 4 2" xfId="397" xr:uid="{00000000-0005-0000-0000-00006B0B0000}"/>
    <cellStyle name="Vejica 4 5" xfId="398" xr:uid="{00000000-0005-0000-0000-00006C0B0000}"/>
    <cellStyle name="Vejica 5" xfId="245" xr:uid="{00000000-0005-0000-0000-00006D0B0000}"/>
    <cellStyle name="Vejica 6" xfId="386" xr:uid="{00000000-0005-0000-0000-00006E0B0000}"/>
    <cellStyle name="Vejica 7" xfId="2905" xr:uid="{00000000-0005-0000-0000-00006F0B0000}"/>
    <cellStyle name="Vejica 8" xfId="2906" xr:uid="{00000000-0005-0000-0000-0000700B0000}"/>
    <cellStyle name="Vejica 9" xfId="2907" xr:uid="{00000000-0005-0000-0000-0000710B0000}"/>
    <cellStyle name="Vejica 9 2" xfId="2908" xr:uid="{00000000-0005-0000-0000-0000720B0000}"/>
    <cellStyle name="Vnos 2" xfId="246" xr:uid="{00000000-0005-0000-0000-0000730B0000}"/>
    <cellStyle name="Vnos 2 2" xfId="2909" xr:uid="{00000000-0005-0000-0000-0000740B0000}"/>
    <cellStyle name="Vnos 2 3" xfId="2910" xr:uid="{00000000-0005-0000-0000-0000750B0000}"/>
    <cellStyle name="Vnos 3" xfId="2911" xr:uid="{00000000-0005-0000-0000-0000760B0000}"/>
    <cellStyle name="Vnos 3 2" xfId="2912" xr:uid="{00000000-0005-0000-0000-0000770B0000}"/>
    <cellStyle name="Vnos 3 3" xfId="2913" xr:uid="{00000000-0005-0000-0000-0000780B0000}"/>
    <cellStyle name="Vnos 4" xfId="2914" xr:uid="{00000000-0005-0000-0000-0000790B0000}"/>
    <cellStyle name="Vnos 4 2" xfId="2915" xr:uid="{00000000-0005-0000-0000-00007A0B0000}"/>
    <cellStyle name="Vnos 4 3" xfId="2916" xr:uid="{00000000-0005-0000-0000-00007B0B0000}"/>
    <cellStyle name="Vnos 5" xfId="2917" xr:uid="{00000000-0005-0000-0000-00007C0B0000}"/>
    <cellStyle name="Vnos 5 2" xfId="2918" xr:uid="{00000000-0005-0000-0000-00007D0B0000}"/>
    <cellStyle name="Vnos 5 3" xfId="2919" xr:uid="{00000000-0005-0000-0000-00007E0B0000}"/>
    <cellStyle name="Vsota 2" xfId="247" xr:uid="{00000000-0005-0000-0000-00007F0B0000}"/>
    <cellStyle name="Vsota 2 2" xfId="2920" xr:uid="{00000000-0005-0000-0000-0000800B0000}"/>
    <cellStyle name="Vsota 2 3" xfId="2921" xr:uid="{00000000-0005-0000-0000-0000810B0000}"/>
    <cellStyle name="Vsota 3" xfId="2922" xr:uid="{00000000-0005-0000-0000-0000820B0000}"/>
    <cellStyle name="Vsota 3 2" xfId="2923" xr:uid="{00000000-0005-0000-0000-0000830B0000}"/>
    <cellStyle name="Vsota 3 3" xfId="2924" xr:uid="{00000000-0005-0000-0000-0000840B0000}"/>
    <cellStyle name="Vsota 4" xfId="2925" xr:uid="{00000000-0005-0000-0000-0000850B0000}"/>
    <cellStyle name="Vsota 4 2" xfId="2926" xr:uid="{00000000-0005-0000-0000-0000860B0000}"/>
    <cellStyle name="Vsota 4 3" xfId="2927" xr:uid="{00000000-0005-0000-0000-0000870B0000}"/>
    <cellStyle name="Vsota 5" xfId="2928" xr:uid="{00000000-0005-0000-0000-0000880B0000}"/>
    <cellStyle name="Vsota 5 2" xfId="2929" xr:uid="{00000000-0005-0000-0000-0000890B0000}"/>
    <cellStyle name="Vsota 5 3" xfId="2930" xr:uid="{00000000-0005-0000-0000-00008A0B0000}"/>
    <cellStyle name="Währung [0]_Akt.Typen" xfId="2931" xr:uid="{00000000-0005-0000-0000-00008B0B0000}"/>
    <cellStyle name="Währung_Akt.Typen" xfId="2932" xr:uid="{00000000-0005-0000-0000-00008C0B0000}"/>
    <cellStyle name="Warning Text" xfId="2933" xr:uid="{00000000-0005-0000-0000-00008D0B0000}"/>
    <cellStyle name="Warning Text 2" xfId="248" xr:uid="{00000000-0005-0000-0000-00008E0B0000}"/>
  </cellStyles>
  <dxfs count="0"/>
  <tableStyles count="0" defaultTableStyle="TableStyleMedium9" defaultPivotStyle="PivotStyleLight16"/>
  <colors>
    <mruColors>
      <color rgb="FF00CC66"/>
      <color rgb="FFABFFD5"/>
      <color rgb="FFCEF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ELOVNI\_2012\110305_EUROSPIN\PZI\ELEKTRO%20INSTALACIJE\POPIS\El_110305_EUROSPIN_PZI_brez%20c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ELOVNI\_2012\111201_Zunanja%20IGRALNICA%20AURORA%20Kobarid\pzi\Elektro\Popis\111201_EI_Popis_Aurora_s%20cenami-PZ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mitrij_h\BlokPrva&#269;na\ACAD\PGD-PZI\Poslovni%20prostori\Hotel%20Cerkno\PO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
      <sheetName val="1_INSTALACIJSKI MATERIAL"/>
      <sheetName val="2_STIKALNI BLOKI"/>
      <sheetName val="3_SVETILA "/>
      <sheetName val="4_STRELOVOD"/>
      <sheetName val="5_ STRUKTURIRANO OŽIČENJE"/>
      <sheetName val="6_AOJP"/>
      <sheetName val="7_OZVOČENJE"/>
      <sheetName val="8_VIDEONADZOR"/>
      <sheetName val="9_UPS"/>
      <sheetName val="10_VLOMNO VAROVANJE"/>
      <sheetName val="11_DOKUMENTACIJ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
      <sheetName val="1_INSTALACIJSKI MATERIAL"/>
      <sheetName val="2_STIKALNI BLOKI"/>
      <sheetName val="3_SVETILA"/>
      <sheetName val="4_ ONLINE in TV OŽIČENJE"/>
      <sheetName val="5_AOJP"/>
      <sheetName val="6_OZVOČENJE"/>
      <sheetName val="7_STRELOVOD"/>
      <sheetName val="8_OGREVANJE ODTOKOV"/>
      <sheetName val="9_DOKUMENTACIJ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range Red">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M77"/>
  <sheetViews>
    <sheetView showZeros="0" tabSelected="1" view="pageBreakPreview" topLeftCell="A7" zoomScale="172" zoomScaleSheetLayoutView="172" workbookViewId="0">
      <selection activeCell="O37" sqref="O37"/>
    </sheetView>
  </sheetViews>
  <sheetFormatPr defaultRowHeight="15.75"/>
  <cols>
    <col min="1" max="1" width="5.42578125" style="166" customWidth="1"/>
    <col min="2" max="2" width="1.28515625" style="166" customWidth="1"/>
    <col min="3" max="7" width="9.140625" style="166"/>
    <col min="8" max="8" width="12.42578125" style="166" customWidth="1"/>
    <col min="9" max="9" width="3.7109375" style="166" customWidth="1"/>
    <col min="10" max="10" width="16" style="166" customWidth="1"/>
    <col min="11" max="11" width="9.28515625" style="166" customWidth="1"/>
    <col min="12" max="13" width="9.140625" style="166" hidden="1" customWidth="1"/>
    <col min="14" max="16384" width="9.140625" style="166"/>
  </cols>
  <sheetData>
    <row r="5" spans="3:11">
      <c r="C5" s="3"/>
    </row>
    <row r="6" spans="3:11">
      <c r="C6" s="172"/>
    </row>
    <row r="7" spans="3:11">
      <c r="C7" s="172"/>
    </row>
    <row r="8" spans="3:11" ht="16.5" thickBot="1">
      <c r="C8" s="173"/>
      <c r="D8" s="167"/>
      <c r="E8" s="167"/>
      <c r="F8" s="167"/>
      <c r="G8" s="167"/>
      <c r="H8" s="167"/>
      <c r="I8" s="167"/>
      <c r="J8" s="167"/>
      <c r="K8" s="167"/>
    </row>
    <row r="9" spans="3:11" ht="18" thickTop="1">
      <c r="C9" s="1"/>
      <c r="D9" s="1"/>
      <c r="E9" s="1"/>
      <c r="F9" s="1"/>
      <c r="G9" s="1"/>
      <c r="H9" s="1"/>
      <c r="I9" s="1" t="s">
        <v>248</v>
      </c>
      <c r="J9" s="1"/>
      <c r="K9" s="168"/>
    </row>
    <row r="10" spans="3:11" ht="18" thickBot="1">
      <c r="C10" s="168"/>
      <c r="D10" s="168"/>
      <c r="E10" s="168"/>
      <c r="F10" s="168"/>
      <c r="G10" s="168"/>
      <c r="H10" s="168"/>
      <c r="I10" s="168"/>
      <c r="J10" s="168"/>
      <c r="K10" s="168"/>
    </row>
    <row r="11" spans="3:11" s="1" customFormat="1" ht="16.5" thickBot="1">
      <c r="C11" s="191" t="s">
        <v>99</v>
      </c>
      <c r="D11" s="192"/>
      <c r="E11" s="192"/>
      <c r="F11" s="193"/>
    </row>
    <row r="12" spans="3:11" s="1" customFormat="1">
      <c r="C12" s="194" t="s">
        <v>245</v>
      </c>
      <c r="D12" s="192"/>
      <c r="E12" s="192"/>
      <c r="F12" s="193"/>
    </row>
    <row r="13" spans="3:11" s="1" customFormat="1">
      <c r="C13" s="199" t="s">
        <v>247</v>
      </c>
      <c r="D13" s="200"/>
      <c r="E13" s="200"/>
      <c r="F13" s="195"/>
    </row>
    <row r="14" spans="3:11" s="1" customFormat="1" ht="16.5" thickBot="1">
      <c r="C14" s="196" t="s">
        <v>246</v>
      </c>
      <c r="D14" s="197"/>
      <c r="E14" s="197"/>
      <c r="F14" s="198"/>
    </row>
    <row r="15" spans="3:11" s="1" customFormat="1">
      <c r="C15" s="169"/>
    </row>
    <row r="16" spans="3:11" s="1" customFormat="1" ht="13.5" customHeight="1"/>
    <row r="17" spans="3:10" s="1" customFormat="1">
      <c r="D17" s="3" t="s">
        <v>249</v>
      </c>
    </row>
    <row r="18" spans="3:10" s="1" customFormat="1">
      <c r="E18" s="112"/>
    </row>
    <row r="19" spans="3:10" s="1" customFormat="1">
      <c r="D19" s="30" t="s">
        <v>188</v>
      </c>
      <c r="E19" s="112"/>
    </row>
    <row r="20" spans="3:10" s="1" customFormat="1">
      <c r="D20" s="30" t="s">
        <v>244</v>
      </c>
    </row>
    <row r="21" spans="3:10" s="1" customFormat="1">
      <c r="D21" s="31"/>
    </row>
    <row r="22" spans="3:10" s="1" customFormat="1"/>
    <row r="23" spans="3:10" s="1" customFormat="1">
      <c r="C23" s="3" t="s">
        <v>100</v>
      </c>
      <c r="D23" s="75"/>
      <c r="E23" s="57"/>
      <c r="F23" s="8"/>
      <c r="G23" s="104"/>
      <c r="I23" s="105"/>
    </row>
    <row r="24" spans="3:10" s="1" customFormat="1">
      <c r="D24" s="75"/>
      <c r="E24" s="57"/>
      <c r="F24" s="8"/>
      <c r="G24" s="104"/>
      <c r="I24" s="105"/>
      <c r="J24" s="147"/>
    </row>
    <row r="25" spans="3:10" s="1" customFormat="1">
      <c r="C25" s="170" t="s">
        <v>112</v>
      </c>
      <c r="D25" s="76"/>
      <c r="E25" s="157"/>
      <c r="F25" s="43"/>
      <c r="G25" s="158"/>
      <c r="H25" s="159"/>
      <c r="I25" s="160"/>
      <c r="J25" s="162">
        <f>SUM(rekapitulacija!H11)</f>
        <v>0</v>
      </c>
    </row>
    <row r="26" spans="3:10" s="1" customFormat="1">
      <c r="D26" s="75"/>
      <c r="E26" s="57"/>
      <c r="F26" s="8"/>
      <c r="G26" s="104"/>
      <c r="I26" s="105"/>
      <c r="J26" s="146"/>
    </row>
    <row r="27" spans="3:10" s="1" customFormat="1">
      <c r="C27" s="170" t="s">
        <v>186</v>
      </c>
      <c r="D27" s="76"/>
      <c r="E27" s="157"/>
      <c r="F27" s="43"/>
      <c r="G27" s="158"/>
      <c r="H27" s="159"/>
      <c r="I27" s="160"/>
      <c r="J27" s="161">
        <f>SUM(rekapitulacija!H14)</f>
        <v>0</v>
      </c>
    </row>
    <row r="28" spans="3:10" s="1" customFormat="1">
      <c r="C28" s="11"/>
      <c r="D28" s="75"/>
      <c r="E28" s="57"/>
      <c r="F28" s="8"/>
      <c r="G28" s="104"/>
      <c r="I28" s="105"/>
      <c r="J28" s="32"/>
    </row>
    <row r="29" spans="3:10" s="1" customFormat="1">
      <c r="C29" s="171" t="s">
        <v>206</v>
      </c>
      <c r="D29" s="119"/>
      <c r="E29" s="163"/>
      <c r="F29" s="163"/>
      <c r="G29" s="163"/>
      <c r="H29" s="163"/>
      <c r="I29" s="164"/>
      <c r="J29" s="165">
        <f>SUM(J24:J28)</f>
        <v>0</v>
      </c>
    </row>
    <row r="30" spans="3:10" s="1" customFormat="1" ht="16.5" thickBot="1">
      <c r="C30" s="11" t="s">
        <v>204</v>
      </c>
      <c r="D30" s="75"/>
      <c r="E30" s="57"/>
      <c r="F30" s="8"/>
      <c r="G30" s="104"/>
      <c r="I30" s="105"/>
      <c r="J30" s="149">
        <f>SUM(J29*0.22)</f>
        <v>0</v>
      </c>
    </row>
    <row r="31" spans="3:10" s="1" customFormat="1" ht="16.5" thickBot="1">
      <c r="C31" s="176" t="s">
        <v>205</v>
      </c>
      <c r="D31" s="174"/>
      <c r="E31" s="174"/>
      <c r="F31" s="174"/>
      <c r="G31" s="174"/>
      <c r="H31" s="174"/>
      <c r="I31" s="174"/>
      <c r="J31" s="175">
        <f>SUM(J29:J30)</f>
        <v>0</v>
      </c>
    </row>
    <row r="32" spans="3:10" s="1" customFormat="1">
      <c r="C32" s="28"/>
      <c r="D32" s="3"/>
      <c r="J32" s="32"/>
    </row>
    <row r="33" spans="3:9" s="1" customFormat="1"/>
    <row r="34" spans="3:9" s="1" customFormat="1">
      <c r="C34" s="1" t="s">
        <v>101</v>
      </c>
    </row>
    <row r="35" spans="3:9" s="1" customFormat="1"/>
    <row r="36" spans="3:9" s="1" customFormat="1">
      <c r="C36" s="1" t="s">
        <v>102</v>
      </c>
    </row>
    <row r="37" spans="3:9" s="1" customFormat="1"/>
    <row r="38" spans="3:9" s="1" customFormat="1">
      <c r="C38" s="1" t="s">
        <v>185</v>
      </c>
    </row>
    <row r="39" spans="3:9" s="1" customFormat="1"/>
    <row r="40" spans="3:9" s="1" customFormat="1">
      <c r="C40" s="33"/>
      <c r="I40" s="1" t="s">
        <v>250</v>
      </c>
    </row>
    <row r="41" spans="3:9" s="1" customFormat="1"/>
    <row r="42" spans="3:9" s="1" customFormat="1"/>
    <row r="43" spans="3:9" s="1" customFormat="1"/>
    <row r="44" spans="3:9" s="1" customFormat="1"/>
    <row r="45" spans="3:9" s="1" customFormat="1"/>
    <row r="46" spans="3:9" s="1" customFormat="1"/>
    <row r="47" spans="3:9" s="1" customFormat="1"/>
    <row r="48" spans="3:9" s="1" customFormat="1"/>
    <row r="49" spans="2:11" s="1" customFormat="1"/>
    <row r="50" spans="2:11" s="1" customFormat="1"/>
    <row r="51" spans="2:11" s="1" customFormat="1"/>
    <row r="52" spans="2:11" s="1" customFormat="1"/>
    <row r="53" spans="2:11" s="1" customFormat="1">
      <c r="B53" s="166"/>
      <c r="C53" s="166"/>
      <c r="D53" s="166"/>
      <c r="E53" s="166"/>
      <c r="F53" s="166"/>
      <c r="G53" s="166"/>
      <c r="H53" s="166"/>
      <c r="I53" s="166"/>
      <c r="J53" s="166"/>
      <c r="K53" s="166"/>
    </row>
    <row r="54" spans="2:11" s="1" customFormat="1">
      <c r="B54" s="166"/>
      <c r="C54" s="166"/>
      <c r="D54" s="166"/>
      <c r="E54" s="166"/>
      <c r="F54" s="166"/>
      <c r="G54" s="166"/>
      <c r="H54" s="166"/>
      <c r="I54" s="166"/>
      <c r="J54" s="166"/>
      <c r="K54" s="166"/>
    </row>
    <row r="55" spans="2:11" s="1" customFormat="1">
      <c r="D55" s="3"/>
    </row>
    <row r="56" spans="2:11" s="1" customFormat="1"/>
    <row r="57" spans="2:11" s="1" customFormat="1"/>
    <row r="58" spans="2:11" s="1" customFormat="1">
      <c r="D58" s="3"/>
    </row>
    <row r="59" spans="2:11" s="1" customFormat="1">
      <c r="D59" s="3"/>
    </row>
    <row r="60" spans="2:11" s="1" customFormat="1"/>
    <row r="61" spans="2:11" s="1" customFormat="1">
      <c r="H61" s="2"/>
      <c r="J61" s="2"/>
    </row>
    <row r="62" spans="2:11" s="1" customFormat="1">
      <c r="F62" s="6"/>
      <c r="H62" s="2"/>
      <c r="J62" s="2"/>
    </row>
    <row r="63" spans="2:11" s="1" customFormat="1">
      <c r="J63" s="2"/>
    </row>
    <row r="64" spans="2:11" s="1" customFormat="1">
      <c r="H64" s="34"/>
    </row>
    <row r="65" spans="4:10" s="1" customFormat="1">
      <c r="J65" s="2"/>
    </row>
    <row r="66" spans="4:10">
      <c r="D66" s="1"/>
      <c r="E66" s="1"/>
      <c r="F66" s="1"/>
      <c r="G66" s="1"/>
      <c r="H66" s="1"/>
      <c r="I66" s="1"/>
      <c r="J66" s="1"/>
    </row>
    <row r="67" spans="4:10">
      <c r="D67" s="1"/>
      <c r="E67" s="1"/>
      <c r="F67" s="1"/>
      <c r="G67" s="1"/>
      <c r="H67" s="1"/>
      <c r="I67" s="1"/>
      <c r="J67" s="1"/>
    </row>
    <row r="68" spans="4:10">
      <c r="D68" s="1"/>
      <c r="E68" s="1"/>
      <c r="F68" s="1"/>
      <c r="G68" s="1"/>
      <c r="H68" s="1"/>
      <c r="I68" s="1"/>
      <c r="J68" s="1"/>
    </row>
    <row r="70" spans="4:10">
      <c r="D70" s="1"/>
    </row>
    <row r="73" spans="4:10">
      <c r="D73" s="1"/>
      <c r="E73" s="1"/>
      <c r="F73" s="1"/>
      <c r="G73" s="1"/>
      <c r="H73" s="1"/>
      <c r="I73" s="1"/>
      <c r="J73" s="35"/>
    </row>
    <row r="74" spans="4:10">
      <c r="D74" s="1"/>
      <c r="E74" s="1"/>
      <c r="F74" s="1"/>
      <c r="G74" s="1"/>
      <c r="H74" s="1"/>
      <c r="I74" s="1"/>
      <c r="J74" s="2"/>
    </row>
    <row r="75" spans="4:10">
      <c r="D75" s="1"/>
      <c r="E75" s="1"/>
      <c r="F75" s="1"/>
      <c r="G75" s="1"/>
      <c r="H75" s="1"/>
      <c r="I75" s="1"/>
      <c r="J75" s="35"/>
    </row>
    <row r="76" spans="4:10">
      <c r="D76" s="1"/>
      <c r="E76" s="1"/>
      <c r="G76" s="1"/>
      <c r="H76" s="1"/>
      <c r="I76" s="1"/>
      <c r="J76" s="1"/>
    </row>
    <row r="77" spans="4:10">
      <c r="D77" s="1"/>
      <c r="E77" s="1"/>
      <c r="F77" s="36"/>
      <c r="G77" s="1"/>
      <c r="H77" s="1"/>
      <c r="I77" s="1"/>
      <c r="J77" s="35"/>
    </row>
  </sheetData>
  <printOptions horizontalCentered="1"/>
  <pageMargins left="0.70866141732283472" right="0.19685039370078741" top="0.74803149606299213" bottom="0.74803149606299213" header="0.31496062992125984" footer="0.31496062992125984"/>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27"/>
  <sheetViews>
    <sheetView showZeros="0" view="pageBreakPreview" zoomScale="80" zoomScaleSheetLayoutView="80" workbookViewId="0">
      <selection activeCell="B5" sqref="B5"/>
    </sheetView>
  </sheetViews>
  <sheetFormatPr defaultRowHeight="15.75"/>
  <cols>
    <col min="1" max="1" width="5.7109375" style="1" customWidth="1"/>
    <col min="2" max="6" width="9.140625" style="1"/>
    <col min="7" max="7" width="24.7109375" style="1" customWidth="1"/>
    <col min="8" max="8" width="17.5703125" style="2" customWidth="1"/>
    <col min="9" max="16384" width="9.140625" style="1"/>
  </cols>
  <sheetData>
    <row r="1" spans="1:8">
      <c r="B1" s="3" t="s">
        <v>103</v>
      </c>
    </row>
    <row r="3" spans="1:8">
      <c r="B3" s="30"/>
    </row>
    <row r="4" spans="1:8">
      <c r="B4" s="30" t="s">
        <v>188</v>
      </c>
    </row>
    <row r="5" spans="1:8">
      <c r="B5" s="30" t="s">
        <v>244</v>
      </c>
    </row>
    <row r="9" spans="1:8">
      <c r="A9" s="3"/>
      <c r="B9" s="3"/>
      <c r="C9" s="75"/>
      <c r="D9" s="57"/>
      <c r="E9" s="8"/>
      <c r="F9" s="104"/>
      <c r="H9" s="105"/>
    </row>
    <row r="10" spans="1:8">
      <c r="A10" s="28" t="s">
        <v>2</v>
      </c>
      <c r="B10" s="3" t="s">
        <v>100</v>
      </c>
      <c r="C10" s="75"/>
      <c r="D10" s="57"/>
      <c r="E10" s="8"/>
      <c r="F10" s="104"/>
      <c r="H10" s="105"/>
    </row>
    <row r="11" spans="1:8">
      <c r="B11" s="11" t="s">
        <v>112</v>
      </c>
      <c r="C11" s="75"/>
      <c r="D11" s="57"/>
      <c r="E11" s="8"/>
      <c r="F11" s="104"/>
      <c r="H11" s="105">
        <f>SUM('A. pripravljalna dela'!F15)</f>
        <v>0</v>
      </c>
    </row>
    <row r="12" spans="1:8">
      <c r="B12" s="106"/>
      <c r="C12" s="75"/>
      <c r="D12" s="57"/>
      <c r="E12" s="8"/>
      <c r="F12" s="104"/>
      <c r="H12" s="105"/>
    </row>
    <row r="13" spans="1:8">
      <c r="B13" s="106"/>
      <c r="C13" s="75"/>
      <c r="D13" s="57"/>
      <c r="E13" s="8"/>
      <c r="F13" s="104"/>
      <c r="H13" s="105"/>
    </row>
    <row r="14" spans="1:8">
      <c r="B14" s="11" t="s">
        <v>186</v>
      </c>
      <c r="C14" s="75"/>
      <c r="D14" s="57"/>
      <c r="E14" s="8"/>
      <c r="F14" s="104"/>
      <c r="H14" s="105">
        <f>SUM('B.celovita prenova ravne strehe'!F126)</f>
        <v>0</v>
      </c>
    </row>
    <row r="15" spans="1:8" ht="20.25" customHeight="1">
      <c r="B15" s="11"/>
      <c r="C15" s="75"/>
      <c r="D15" s="57"/>
      <c r="E15" s="8"/>
      <c r="F15" s="104"/>
      <c r="H15" s="105"/>
    </row>
    <row r="16" spans="1:8">
      <c r="B16" s="11"/>
      <c r="C16" s="75"/>
      <c r="D16" s="57"/>
      <c r="E16" s="8"/>
      <c r="F16" s="104"/>
      <c r="H16" s="105"/>
    </row>
    <row r="17" spans="1:8">
      <c r="B17" s="107"/>
      <c r="C17" s="10"/>
      <c r="H17" s="105"/>
    </row>
    <row r="18" spans="1:8" ht="16.5" thickBot="1">
      <c r="A18" s="28"/>
      <c r="B18" s="89"/>
      <c r="C18" s="75"/>
      <c r="D18" s="57"/>
      <c r="E18" s="8"/>
      <c r="F18" s="104"/>
      <c r="H18" s="105"/>
    </row>
    <row r="19" spans="1:8" ht="17.25" thickTop="1" thickBot="1">
      <c r="B19" s="73" t="s">
        <v>187</v>
      </c>
      <c r="C19" s="52"/>
      <c r="D19" s="52"/>
      <c r="E19" s="52"/>
      <c r="F19" s="52"/>
      <c r="G19" s="52"/>
      <c r="H19" s="108">
        <f>SUM(H7:H17)</f>
        <v>0</v>
      </c>
    </row>
    <row r="20" spans="1:8">
      <c r="B20" s="11"/>
      <c r="C20" s="109"/>
      <c r="D20" s="109"/>
      <c r="E20" s="110"/>
      <c r="F20" s="111"/>
      <c r="G20" s="3"/>
      <c r="H20" s="105"/>
    </row>
    <row r="21" spans="1:8">
      <c r="B21" s="3"/>
      <c r="C21" s="3"/>
      <c r="D21" s="3"/>
      <c r="E21" s="3"/>
      <c r="F21" s="3"/>
      <c r="G21" s="3"/>
      <c r="H21" s="105"/>
    </row>
    <row r="22" spans="1:8">
      <c r="B22" s="3"/>
      <c r="C22" s="3"/>
      <c r="D22" s="3"/>
      <c r="E22" s="3"/>
      <c r="F22" s="3"/>
      <c r="G22" s="3"/>
      <c r="H22" s="105"/>
    </row>
    <row r="24" spans="1:8">
      <c r="B24" s="3"/>
      <c r="C24" s="3"/>
      <c r="D24" s="3"/>
      <c r="E24" s="3"/>
      <c r="F24" s="3"/>
      <c r="G24" s="3"/>
      <c r="H24" s="105"/>
    </row>
    <row r="25" spans="1:8">
      <c r="B25" s="3"/>
      <c r="C25" s="3"/>
      <c r="D25" s="3"/>
      <c r="E25" s="3"/>
      <c r="F25" s="3"/>
      <c r="G25" s="3"/>
      <c r="H25" s="105"/>
    </row>
    <row r="26" spans="1:8">
      <c r="B26" s="3"/>
      <c r="C26" s="3"/>
      <c r="D26" s="3"/>
      <c r="E26" s="3"/>
      <c r="F26" s="3"/>
      <c r="G26" s="3"/>
      <c r="H26" s="105"/>
    </row>
    <row r="27" spans="1:8">
      <c r="B27" s="11"/>
      <c r="C27" s="3"/>
      <c r="D27" s="3"/>
      <c r="E27" s="3"/>
      <c r="F27" s="3"/>
      <c r="G27" s="3"/>
      <c r="H27" s="105"/>
    </row>
  </sheetData>
  <pageMargins left="0.70866141732283472" right="0.19685039370078741" top="0.74803149606299213" bottom="0.74803149606299213" header="0.31496062992125984" footer="0.31496062992125984"/>
  <pageSetup scale="95" firstPageNumber="5" orientation="portrait" horizontalDpi="4294967293" r:id="rId1"/>
  <headerFooter>
    <oddFooter>Stran &amp;P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view="pageBreakPreview" zoomScale="160" zoomScaleNormal="100" zoomScaleSheetLayoutView="160" workbookViewId="0">
      <selection activeCell="K12" sqref="K12"/>
    </sheetView>
  </sheetViews>
  <sheetFormatPr defaultRowHeight="15"/>
  <cols>
    <col min="1" max="1" width="4.85546875" style="86" customWidth="1"/>
    <col min="2" max="2" width="38.85546875" style="86" customWidth="1"/>
    <col min="3" max="3" width="9.140625" style="86"/>
    <col min="4" max="4" width="9.28515625" style="86" bestFit="1" customWidth="1"/>
    <col min="5" max="5" width="15" style="86" customWidth="1"/>
    <col min="6" max="6" width="16.85546875" style="86" customWidth="1"/>
    <col min="7" max="16384" width="9.140625" style="86"/>
  </cols>
  <sheetData>
    <row r="1" spans="1:6" ht="15.75">
      <c r="B1" s="30" t="s">
        <v>188</v>
      </c>
    </row>
    <row r="2" spans="1:6" ht="15.75">
      <c r="B2" s="30" t="s">
        <v>244</v>
      </c>
    </row>
    <row r="4" spans="1:6" ht="15.75">
      <c r="A4" s="9"/>
      <c r="B4" s="11" t="s">
        <v>112</v>
      </c>
      <c r="C4" s="91"/>
      <c r="D4" s="92"/>
      <c r="E4" s="93"/>
      <c r="F4" s="94"/>
    </row>
    <row r="5" spans="1:6" ht="92.25" customHeight="1">
      <c r="A5" s="9"/>
      <c r="B5" s="87" t="s">
        <v>111</v>
      </c>
      <c r="C5" s="95"/>
      <c r="D5" s="96"/>
      <c r="E5" s="93"/>
      <c r="F5" s="94"/>
    </row>
    <row r="6" spans="1:6" ht="122.25" customHeight="1">
      <c r="A6" s="9" t="s">
        <v>0</v>
      </c>
      <c r="B6" s="47" t="s">
        <v>207</v>
      </c>
      <c r="C6" s="76" t="s">
        <v>6</v>
      </c>
      <c r="D6" s="74">
        <v>1</v>
      </c>
      <c r="E6" s="113"/>
      <c r="F6" s="114">
        <f>+E6*D6</f>
        <v>0</v>
      </c>
    </row>
    <row r="7" spans="1:6" ht="15.75">
      <c r="A7" s="98"/>
      <c r="B7" s="98"/>
      <c r="C7" s="98"/>
      <c r="D7" s="98"/>
      <c r="E7" s="99"/>
      <c r="F7" s="98"/>
    </row>
    <row r="8" spans="1:6" ht="73.5" customHeight="1">
      <c r="A8" s="9" t="s">
        <v>1</v>
      </c>
      <c r="B8" s="47" t="s">
        <v>208</v>
      </c>
      <c r="C8" s="76" t="s">
        <v>6</v>
      </c>
      <c r="D8" s="74">
        <v>1</v>
      </c>
      <c r="E8" s="122"/>
      <c r="F8" s="43">
        <f>+E8*D8</f>
        <v>0</v>
      </c>
    </row>
    <row r="9" spans="1:6" ht="15.75">
      <c r="A9" s="9"/>
      <c r="B9" s="20"/>
      <c r="C9" s="75"/>
      <c r="D9" s="60"/>
      <c r="E9" s="99"/>
      <c r="F9" s="98"/>
    </row>
    <row r="10" spans="1:6" ht="105.75" customHeight="1">
      <c r="A10" s="9" t="s">
        <v>109</v>
      </c>
      <c r="B10" s="47" t="s">
        <v>202</v>
      </c>
      <c r="C10" s="76" t="s">
        <v>6</v>
      </c>
      <c r="D10" s="74">
        <v>2</v>
      </c>
      <c r="E10" s="117"/>
      <c r="F10" s="114">
        <f>+E10*D10</f>
        <v>0</v>
      </c>
    </row>
    <row r="11" spans="1:6" ht="15.75">
      <c r="A11" s="9"/>
      <c r="B11" s="20"/>
      <c r="C11" s="75"/>
      <c r="D11" s="60"/>
      <c r="E11" s="99"/>
      <c r="F11" s="98"/>
    </row>
    <row r="12" spans="1:6" ht="103.5" customHeight="1">
      <c r="A12" s="9" t="s">
        <v>3</v>
      </c>
      <c r="B12" s="47" t="s">
        <v>203</v>
      </c>
      <c r="C12" s="39" t="s">
        <v>6</v>
      </c>
      <c r="D12" s="42">
        <v>1</v>
      </c>
      <c r="E12" s="49"/>
      <c r="F12" s="43">
        <f>SUM(D12*E12)</f>
        <v>0</v>
      </c>
    </row>
    <row r="13" spans="1:6" ht="14.25" customHeight="1">
      <c r="A13" s="9"/>
      <c r="B13" s="88"/>
      <c r="C13" s="10"/>
      <c r="D13" s="58"/>
      <c r="E13" s="93"/>
      <c r="F13" s="97"/>
    </row>
    <row r="14" spans="1:6" ht="103.5" customHeight="1" thickBot="1">
      <c r="A14" s="9" t="s">
        <v>4</v>
      </c>
      <c r="B14" s="47" t="s">
        <v>209</v>
      </c>
      <c r="C14" s="39" t="s">
        <v>7</v>
      </c>
      <c r="D14" s="115">
        <v>10</v>
      </c>
      <c r="E14" s="116"/>
      <c r="F14" s="114">
        <f>+E14*D14</f>
        <v>0</v>
      </c>
    </row>
    <row r="15" spans="1:6" ht="17.25" thickTop="1" thickBot="1">
      <c r="B15" s="90" t="s">
        <v>113</v>
      </c>
      <c r="C15" s="100"/>
      <c r="D15" s="101"/>
      <c r="E15" s="102"/>
      <c r="F15" s="103">
        <f>SUM(F5:F14)</f>
        <v>0</v>
      </c>
    </row>
  </sheetData>
  <pageMargins left="0.70866141732283472" right="0.70866141732283472" top="0.74803149606299213" bottom="0.74803149606299213" header="0.31496062992125984" footer="0.31496062992125984"/>
  <pageSetup paperSize="9" scale="91" orientation="portrait" horizontalDpi="4294967293" r:id="rId1"/>
  <headerFooter>
    <oddFooter>Stran &amp;P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90"/>
  <sheetViews>
    <sheetView view="pageBreakPreview" topLeftCell="A115" zoomScale="156" zoomScaleNormal="100" zoomScaleSheetLayoutView="156" workbookViewId="0">
      <selection activeCell="E125" sqref="E125"/>
    </sheetView>
  </sheetViews>
  <sheetFormatPr defaultRowHeight="15.75"/>
  <cols>
    <col min="1" max="1" width="4.42578125" style="9" customWidth="1"/>
    <col min="2" max="2" width="43" style="20" customWidth="1"/>
    <col min="3" max="3" width="6.140625" style="10" customWidth="1"/>
    <col min="4" max="4" width="9.85546875" style="1" customWidth="1"/>
    <col min="5" max="5" width="13.42578125" style="1" customWidth="1"/>
    <col min="6" max="6" width="14.85546875" style="1" customWidth="1"/>
    <col min="7" max="7" width="11" style="1" bestFit="1" customWidth="1"/>
    <col min="8" max="8" width="9.140625" style="1"/>
    <col min="9" max="9" width="52.7109375" style="1" customWidth="1"/>
    <col min="10" max="12" width="9.140625" style="1"/>
    <col min="13" max="13" width="13.28515625" style="1" customWidth="1"/>
    <col min="14" max="16384" width="9.140625" style="1"/>
  </cols>
  <sheetData>
    <row r="1" spans="2:6">
      <c r="B1" s="11" t="s">
        <v>189</v>
      </c>
      <c r="C1" s="27"/>
      <c r="D1" s="25"/>
      <c r="E1" s="26"/>
      <c r="F1" s="37"/>
    </row>
    <row r="2" spans="2:6">
      <c r="B2" s="30" t="s">
        <v>188</v>
      </c>
      <c r="C2" s="27"/>
      <c r="D2" s="25"/>
      <c r="E2" s="26"/>
      <c r="F2" s="37"/>
    </row>
    <row r="3" spans="2:6">
      <c r="B3" s="30" t="s">
        <v>244</v>
      </c>
      <c r="C3" s="27"/>
      <c r="D3" s="25"/>
      <c r="E3" s="26"/>
      <c r="F3" s="37"/>
    </row>
    <row r="4" spans="2:6">
      <c r="B4" s="11"/>
      <c r="C4" s="27"/>
      <c r="D4" s="25"/>
      <c r="E4" s="26"/>
      <c r="F4" s="37"/>
    </row>
    <row r="5" spans="2:6" ht="30">
      <c r="B5" s="4" t="s">
        <v>30</v>
      </c>
    </row>
    <row r="6" spans="2:6" ht="30">
      <c r="B6" s="4" t="s">
        <v>31</v>
      </c>
    </row>
    <row r="7" spans="2:6" ht="45">
      <c r="B7" s="4" t="s">
        <v>32</v>
      </c>
    </row>
    <row r="8" spans="2:6" ht="30">
      <c r="B8" s="4" t="s">
        <v>23</v>
      </c>
    </row>
    <row r="9" spans="2:6">
      <c r="B9" s="4" t="s">
        <v>24</v>
      </c>
    </row>
    <row r="10" spans="2:6" ht="30">
      <c r="B10" s="4" t="s">
        <v>33</v>
      </c>
    </row>
    <row r="11" spans="2:6" ht="45">
      <c r="B11" s="4" t="s">
        <v>34</v>
      </c>
    </row>
    <row r="12" spans="2:6" ht="32.25" customHeight="1">
      <c r="B12" s="4" t="s">
        <v>35</v>
      </c>
    </row>
    <row r="13" spans="2:6" ht="50.25" customHeight="1">
      <c r="B13" s="4" t="s">
        <v>25</v>
      </c>
    </row>
    <row r="14" spans="2:6" ht="54" customHeight="1">
      <c r="B14" s="4" t="s">
        <v>36</v>
      </c>
    </row>
    <row r="15" spans="2:6" ht="38.25" customHeight="1">
      <c r="B15" s="4" t="s">
        <v>37</v>
      </c>
    </row>
    <row r="16" spans="2:6" ht="30">
      <c r="B16" s="4" t="s">
        <v>38</v>
      </c>
    </row>
    <row r="17" spans="2:2" ht="30">
      <c r="B17" s="4" t="s">
        <v>39</v>
      </c>
    </row>
    <row r="18" spans="2:2" ht="64.5" customHeight="1">
      <c r="B18" s="4" t="s">
        <v>40</v>
      </c>
    </row>
    <row r="19" spans="2:2">
      <c r="B19" s="12"/>
    </row>
    <row r="20" spans="2:2">
      <c r="B20" s="13" t="s">
        <v>41</v>
      </c>
    </row>
    <row r="21" spans="2:2" ht="45">
      <c r="B21" s="4" t="s">
        <v>42</v>
      </c>
    </row>
    <row r="22" spans="2:2">
      <c r="B22" s="5" t="s">
        <v>43</v>
      </c>
    </row>
    <row r="23" spans="2:2" ht="36" customHeight="1">
      <c r="B23" s="5" t="s">
        <v>44</v>
      </c>
    </row>
    <row r="24" spans="2:2" ht="34.5" customHeight="1">
      <c r="B24" s="5" t="s">
        <v>45</v>
      </c>
    </row>
    <row r="25" spans="2:2">
      <c r="B25" s="5" t="s">
        <v>46</v>
      </c>
    </row>
    <row r="26" spans="2:2" ht="30">
      <c r="B26" s="5" t="s">
        <v>47</v>
      </c>
    </row>
    <row r="27" spans="2:2">
      <c r="B27" s="5" t="s">
        <v>48</v>
      </c>
    </row>
    <row r="28" spans="2:2" ht="30.75" customHeight="1">
      <c r="B28" s="5" t="s">
        <v>49</v>
      </c>
    </row>
    <row r="29" spans="2:2">
      <c r="B29" s="5" t="s">
        <v>50</v>
      </c>
    </row>
    <row r="30" spans="2:2">
      <c r="B30" s="5" t="s">
        <v>51</v>
      </c>
    </row>
    <row r="31" spans="2:2">
      <c r="B31" s="5" t="s">
        <v>52</v>
      </c>
    </row>
    <row r="32" spans="2:2">
      <c r="B32" s="5" t="s">
        <v>53</v>
      </c>
    </row>
    <row r="33" spans="2:2" ht="30">
      <c r="B33" s="5" t="s">
        <v>54</v>
      </c>
    </row>
    <row r="34" spans="2:2">
      <c r="B34" s="5" t="s">
        <v>55</v>
      </c>
    </row>
    <row r="35" spans="2:2" ht="36" customHeight="1">
      <c r="B35" s="5" t="s">
        <v>56</v>
      </c>
    </row>
    <row r="36" spans="2:2">
      <c r="B36" s="5" t="s">
        <v>57</v>
      </c>
    </row>
    <row r="37" spans="2:2" ht="30">
      <c r="B37" s="5" t="s">
        <v>58</v>
      </c>
    </row>
    <row r="38" spans="2:2">
      <c r="B38" s="5" t="s">
        <v>59</v>
      </c>
    </row>
    <row r="39" spans="2:2" ht="45">
      <c r="B39" s="5" t="s">
        <v>60</v>
      </c>
    </row>
    <row r="40" spans="2:2">
      <c r="B40" s="5" t="s">
        <v>61</v>
      </c>
    </row>
    <row r="41" spans="2:2" ht="45">
      <c r="B41" s="4" t="s">
        <v>62</v>
      </c>
    </row>
    <row r="42" spans="2:2">
      <c r="B42" s="5" t="s">
        <v>63</v>
      </c>
    </row>
    <row r="43" spans="2:2" ht="30">
      <c r="B43" s="4" t="s">
        <v>64</v>
      </c>
    </row>
    <row r="44" spans="2:2">
      <c r="B44" s="5" t="s">
        <v>65</v>
      </c>
    </row>
    <row r="45" spans="2:2" ht="45">
      <c r="B45" s="4" t="s">
        <v>66</v>
      </c>
    </row>
    <row r="46" spans="2:2">
      <c r="B46" s="5" t="s">
        <v>67</v>
      </c>
    </row>
    <row r="47" spans="2:2" ht="45">
      <c r="B47" s="5" t="s">
        <v>28</v>
      </c>
    </row>
    <row r="48" spans="2:2">
      <c r="B48" s="5" t="s">
        <v>29</v>
      </c>
    </row>
    <row r="49" spans="1:6" ht="30">
      <c r="B49" s="4" t="s">
        <v>68</v>
      </c>
    </row>
    <row r="50" spans="1:6">
      <c r="B50" s="4" t="s">
        <v>69</v>
      </c>
    </row>
    <row r="51" spans="1:6" ht="45">
      <c r="B51" s="4" t="s">
        <v>26</v>
      </c>
    </row>
    <row r="52" spans="1:6">
      <c r="B52" s="4" t="s">
        <v>27</v>
      </c>
    </row>
    <row r="53" spans="1:6" ht="36" customHeight="1">
      <c r="B53" s="4" t="s">
        <v>70</v>
      </c>
    </row>
    <row r="54" spans="1:6">
      <c r="B54" s="4" t="s">
        <v>71</v>
      </c>
    </row>
    <row r="55" spans="1:6">
      <c r="B55" s="14"/>
    </row>
    <row r="56" spans="1:6">
      <c r="A56" s="15"/>
      <c r="B56" s="13" t="s">
        <v>72</v>
      </c>
      <c r="C56" s="16"/>
      <c r="D56" s="7"/>
      <c r="E56" s="7"/>
      <c r="F56" s="7"/>
    </row>
    <row r="57" spans="1:6" ht="45">
      <c r="A57" s="15"/>
      <c r="B57" s="12" t="s">
        <v>73</v>
      </c>
      <c r="C57" s="16"/>
      <c r="D57" s="7"/>
      <c r="E57" s="7"/>
      <c r="F57" s="7"/>
    </row>
    <row r="58" spans="1:6">
      <c r="A58" s="15"/>
      <c r="B58" s="14" t="s">
        <v>74</v>
      </c>
      <c r="C58" s="16"/>
      <c r="D58" s="7"/>
      <c r="E58" s="7"/>
      <c r="F58" s="7"/>
    </row>
    <row r="59" spans="1:6" ht="45">
      <c r="A59" s="15"/>
      <c r="B59" s="12" t="s">
        <v>75</v>
      </c>
      <c r="C59" s="16"/>
      <c r="D59" s="7"/>
      <c r="E59" s="7"/>
      <c r="F59" s="7"/>
    </row>
    <row r="60" spans="1:6">
      <c r="A60" s="15"/>
      <c r="B60" s="14" t="s">
        <v>76</v>
      </c>
      <c r="C60" s="16"/>
      <c r="D60" s="7"/>
      <c r="E60" s="7"/>
      <c r="F60" s="7"/>
    </row>
    <row r="61" spans="1:6" ht="30">
      <c r="A61" s="15"/>
      <c r="B61" s="4" t="s">
        <v>77</v>
      </c>
      <c r="C61" s="16"/>
      <c r="D61" s="7"/>
      <c r="E61" s="7"/>
      <c r="F61" s="7"/>
    </row>
    <row r="62" spans="1:6">
      <c r="A62" s="15"/>
      <c r="B62" s="13" t="s">
        <v>78</v>
      </c>
      <c r="C62" s="16"/>
      <c r="D62" s="7"/>
      <c r="E62" s="7"/>
      <c r="F62" s="7"/>
    </row>
    <row r="63" spans="1:6" s="7" customFormat="1" ht="15">
      <c r="A63" s="15"/>
      <c r="B63" s="13" t="s">
        <v>79</v>
      </c>
      <c r="C63" s="16"/>
    </row>
    <row r="64" spans="1:6" s="7" customFormat="1" ht="45">
      <c r="A64" s="15"/>
      <c r="B64" s="4" t="s">
        <v>80</v>
      </c>
      <c r="C64" s="16"/>
    </row>
    <row r="65" spans="1:6" s="7" customFormat="1" ht="15">
      <c r="A65" s="15"/>
      <c r="B65" s="5" t="s">
        <v>81</v>
      </c>
      <c r="C65" s="16"/>
    </row>
    <row r="66" spans="1:6" s="7" customFormat="1" ht="30">
      <c r="A66" s="15"/>
      <c r="B66" s="4" t="s">
        <v>82</v>
      </c>
      <c r="C66" s="16"/>
    </row>
    <row r="67" spans="1:6" s="7" customFormat="1" ht="15">
      <c r="A67" s="15"/>
      <c r="B67" s="5" t="s">
        <v>83</v>
      </c>
      <c r="C67" s="16"/>
    </row>
    <row r="68" spans="1:6" s="7" customFormat="1" ht="30">
      <c r="A68" s="15"/>
      <c r="B68" s="4" t="s">
        <v>84</v>
      </c>
      <c r="C68" s="16"/>
    </row>
    <row r="69" spans="1:6" s="7" customFormat="1" ht="15">
      <c r="A69" s="15"/>
      <c r="B69" s="5" t="s">
        <v>85</v>
      </c>
      <c r="C69" s="16"/>
    </row>
    <row r="70" spans="1:6" s="7" customFormat="1" ht="45">
      <c r="A70" s="15"/>
      <c r="B70" s="4" t="s">
        <v>86</v>
      </c>
      <c r="C70" s="16"/>
    </row>
    <row r="71" spans="1:6" s="7" customFormat="1" ht="22.5" customHeight="1">
      <c r="A71" s="15"/>
      <c r="B71" s="5" t="s">
        <v>87</v>
      </c>
      <c r="C71" s="16"/>
    </row>
    <row r="72" spans="1:6" s="7" customFormat="1" ht="15">
      <c r="A72" s="15"/>
      <c r="B72" s="5" t="s">
        <v>88</v>
      </c>
      <c r="C72" s="16"/>
    </row>
    <row r="73" spans="1:6" s="7" customFormat="1" ht="57.75" customHeight="1">
      <c r="A73" s="15"/>
      <c r="B73" s="5" t="s">
        <v>89</v>
      </c>
      <c r="C73" s="16"/>
    </row>
    <row r="74" spans="1:6" s="7" customFormat="1" ht="23.25" customHeight="1">
      <c r="A74" s="15"/>
      <c r="B74" s="5" t="s">
        <v>22</v>
      </c>
      <c r="C74" s="16"/>
    </row>
    <row r="75" spans="1:6" s="7" customFormat="1" ht="25.5" customHeight="1">
      <c r="A75" s="15"/>
      <c r="B75" s="5" t="s">
        <v>90</v>
      </c>
      <c r="C75" s="16"/>
    </row>
    <row r="76" spans="1:6" s="7" customFormat="1" ht="25.5" customHeight="1">
      <c r="A76" s="15"/>
      <c r="B76" s="11" t="s">
        <v>189</v>
      </c>
      <c r="C76" s="16"/>
    </row>
    <row r="77" spans="1:6" s="7" customFormat="1" ht="21.75" customHeight="1">
      <c r="A77" s="38" t="s">
        <v>91</v>
      </c>
      <c r="B77" s="39" t="s">
        <v>92</v>
      </c>
      <c r="C77" s="39" t="s">
        <v>93</v>
      </c>
      <c r="D77" s="39" t="s">
        <v>94</v>
      </c>
      <c r="E77" s="40" t="s">
        <v>95</v>
      </c>
      <c r="F77" s="40" t="s">
        <v>96</v>
      </c>
    </row>
    <row r="78" spans="1:6" s="7" customFormat="1" ht="100.5" customHeight="1">
      <c r="A78" s="9" t="s">
        <v>0</v>
      </c>
      <c r="B78" s="20" t="s">
        <v>210</v>
      </c>
      <c r="C78" s="10"/>
      <c r="D78" s="6"/>
      <c r="E78" s="8"/>
      <c r="F78" s="120"/>
    </row>
    <row r="79" spans="1:6" s="7" customFormat="1" ht="30" customHeight="1">
      <c r="A79" s="9"/>
      <c r="B79" s="50" t="s">
        <v>190</v>
      </c>
      <c r="C79" s="77" t="s">
        <v>8</v>
      </c>
      <c r="D79" s="51">
        <v>72.8</v>
      </c>
      <c r="E79" s="78"/>
      <c r="F79" s="49">
        <f>+E79*D79</f>
        <v>0</v>
      </c>
    </row>
    <row r="80" spans="1:6" s="7" customFormat="1" ht="34.5" customHeight="1">
      <c r="B80" s="50" t="s">
        <v>242</v>
      </c>
      <c r="C80" s="77" t="s">
        <v>8</v>
      </c>
      <c r="D80" s="51">
        <v>135</v>
      </c>
      <c r="E80" s="78"/>
      <c r="F80" s="49">
        <f>+E80*D80</f>
        <v>0</v>
      </c>
    </row>
    <row r="81" spans="1:6" s="7" customFormat="1" ht="34.5" customHeight="1">
      <c r="A81" s="9"/>
      <c r="B81" s="47" t="s">
        <v>191</v>
      </c>
      <c r="C81" s="76" t="s">
        <v>8</v>
      </c>
      <c r="D81" s="42">
        <v>83.7</v>
      </c>
      <c r="E81" s="143"/>
      <c r="F81" s="49">
        <f>+E81*D81</f>
        <v>0</v>
      </c>
    </row>
    <row r="82" spans="1:6" s="7" customFormat="1" ht="34.5" customHeight="1">
      <c r="A82" s="9"/>
      <c r="B82" s="50" t="s">
        <v>194</v>
      </c>
      <c r="C82" s="77" t="s">
        <v>6</v>
      </c>
      <c r="D82" s="51">
        <v>1</v>
      </c>
      <c r="E82" s="78"/>
      <c r="F82" s="49">
        <f>+E82*D82</f>
        <v>0</v>
      </c>
    </row>
    <row r="83" spans="1:6" s="7" customFormat="1" ht="51" customHeight="1">
      <c r="B83" s="50" t="s">
        <v>192</v>
      </c>
      <c r="C83" s="119" t="s">
        <v>6</v>
      </c>
      <c r="D83" s="51">
        <v>2</v>
      </c>
      <c r="E83" s="120"/>
      <c r="F83" s="120">
        <f>SUM(D83*E83)</f>
        <v>0</v>
      </c>
    </row>
    <row r="84" spans="1:6" s="7" customFormat="1" ht="19.5" customHeight="1">
      <c r="B84" s="20"/>
      <c r="C84" s="10"/>
      <c r="D84" s="6"/>
      <c r="E84" s="8"/>
      <c r="F84" s="8"/>
    </row>
    <row r="85" spans="1:6" s="7" customFormat="1" ht="138.75" customHeight="1">
      <c r="A85" s="9" t="s">
        <v>1</v>
      </c>
      <c r="B85" s="47" t="s">
        <v>193</v>
      </c>
      <c r="C85" s="39" t="s">
        <v>8</v>
      </c>
      <c r="D85" s="42">
        <v>198.59</v>
      </c>
      <c r="E85" s="43"/>
      <c r="F85" s="43">
        <f>SUM(D85*E85)</f>
        <v>0</v>
      </c>
    </row>
    <row r="86" spans="1:6" s="7" customFormat="1">
      <c r="A86" s="9"/>
      <c r="B86" s="20"/>
      <c r="C86" s="75"/>
      <c r="D86" s="60"/>
      <c r="E86" s="2"/>
      <c r="F86" s="2"/>
    </row>
    <row r="87" spans="1:6" s="7" customFormat="1" ht="67.5" customHeight="1">
      <c r="A87" s="9" t="s">
        <v>109</v>
      </c>
      <c r="B87" s="48" t="s">
        <v>196</v>
      </c>
      <c r="C87" s="39" t="s">
        <v>5</v>
      </c>
      <c r="D87" s="42">
        <v>587.42999999999995</v>
      </c>
      <c r="E87" s="43"/>
      <c r="F87" s="43">
        <f>SUM(D87*E87)</f>
        <v>0</v>
      </c>
    </row>
    <row r="88" spans="1:6" s="7" customFormat="1" ht="17.25" customHeight="1">
      <c r="A88" s="9"/>
      <c r="B88" s="22"/>
      <c r="C88" s="10"/>
      <c r="D88" s="6"/>
      <c r="E88" s="8"/>
      <c r="F88" s="8"/>
    </row>
    <row r="89" spans="1:6" s="7" customFormat="1" ht="93.75" customHeight="1">
      <c r="A89" s="9" t="s">
        <v>3</v>
      </c>
      <c r="B89" s="48" t="s">
        <v>195</v>
      </c>
      <c r="C89" s="39" t="s">
        <v>8</v>
      </c>
      <c r="D89" s="42">
        <v>82.98</v>
      </c>
      <c r="E89" s="43"/>
      <c r="F89" s="43">
        <f>SUM(D89*E89)</f>
        <v>0</v>
      </c>
    </row>
    <row r="90" spans="1:6" s="7" customFormat="1" ht="21" customHeight="1">
      <c r="A90" s="9"/>
    </row>
    <row r="91" spans="1:6" s="7" customFormat="1" ht="99" customHeight="1">
      <c r="A91" s="9" t="s">
        <v>4</v>
      </c>
      <c r="B91" s="48" t="s">
        <v>197</v>
      </c>
      <c r="C91" s="39" t="s">
        <v>5</v>
      </c>
      <c r="D91" s="42">
        <v>176.23</v>
      </c>
      <c r="E91" s="43"/>
      <c r="F91" s="43">
        <f>SUM(D91*E91)</f>
        <v>0</v>
      </c>
    </row>
    <row r="92" spans="1:6" s="7" customFormat="1" ht="18" customHeight="1">
      <c r="A92" s="9"/>
      <c r="B92" s="22"/>
      <c r="C92" s="10"/>
      <c r="D92" s="6"/>
      <c r="E92" s="8"/>
      <c r="F92" s="8"/>
    </row>
    <row r="93" spans="1:6" s="7" customFormat="1" ht="114" customHeight="1">
      <c r="A93" s="9" t="s">
        <v>13</v>
      </c>
      <c r="B93" s="48" t="s">
        <v>212</v>
      </c>
      <c r="C93" s="39" t="s">
        <v>5</v>
      </c>
      <c r="D93" s="42">
        <v>58</v>
      </c>
      <c r="E93" s="43"/>
      <c r="F93" s="43">
        <f>SUM(D93*E93)</f>
        <v>0</v>
      </c>
    </row>
    <row r="94" spans="1:6" s="7" customFormat="1" ht="17.25" customHeight="1">
      <c r="A94" s="9"/>
    </row>
    <row r="95" spans="1:6" s="7" customFormat="1" ht="103.5" customHeight="1">
      <c r="A95" s="9" t="s">
        <v>14</v>
      </c>
      <c r="B95" s="48" t="s">
        <v>211</v>
      </c>
      <c r="C95" s="39" t="s">
        <v>5</v>
      </c>
      <c r="D95" s="42">
        <v>176.23</v>
      </c>
      <c r="E95" s="43"/>
      <c r="F95" s="43">
        <f>SUM(D95*E95)</f>
        <v>0</v>
      </c>
    </row>
    <row r="96" spans="1:6" s="7" customFormat="1" ht="16.5" customHeight="1">
      <c r="A96" s="9"/>
      <c r="B96" s="22"/>
      <c r="C96" s="10"/>
      <c r="D96" s="6"/>
      <c r="E96" s="8"/>
      <c r="F96" s="8"/>
    </row>
    <row r="97" spans="1:9" s="7" customFormat="1" ht="72.75" customHeight="1">
      <c r="A97" s="9" t="s">
        <v>15</v>
      </c>
      <c r="B97" s="48" t="s">
        <v>213</v>
      </c>
      <c r="C97" s="39" t="s">
        <v>5</v>
      </c>
      <c r="D97" s="42">
        <v>58</v>
      </c>
      <c r="E97" s="43"/>
      <c r="F97" s="43">
        <f>SUM(D97*E97)</f>
        <v>0</v>
      </c>
    </row>
    <row r="98" spans="1:9" s="7" customFormat="1" ht="17.25" customHeight="1">
      <c r="A98" s="9"/>
      <c r="B98" s="22"/>
      <c r="C98" s="10"/>
      <c r="D98" s="6"/>
      <c r="E98" s="8"/>
      <c r="F98" s="8"/>
    </row>
    <row r="99" spans="1:9" s="7" customFormat="1" ht="215.25" customHeight="1">
      <c r="A99" s="9" t="s">
        <v>16</v>
      </c>
      <c r="B99" s="47" t="s">
        <v>198</v>
      </c>
      <c r="C99" s="39" t="s">
        <v>5</v>
      </c>
      <c r="D99" s="42">
        <v>587.42999999999995</v>
      </c>
      <c r="E99" s="80"/>
      <c r="F99" s="81">
        <f t="shared" ref="F99" si="0">SUM(D99*E99)</f>
        <v>0</v>
      </c>
    </row>
    <row r="100" spans="1:9" s="7" customFormat="1" ht="25.5" customHeight="1">
      <c r="A100" s="9"/>
      <c r="B100" s="22"/>
      <c r="C100" s="10"/>
      <c r="D100" s="6"/>
      <c r="E100" s="8"/>
      <c r="F100" s="8"/>
    </row>
    <row r="101" spans="1:9" s="7" customFormat="1" ht="233.25" customHeight="1">
      <c r="A101" s="9" t="s">
        <v>18</v>
      </c>
      <c r="B101" s="47" t="s">
        <v>214</v>
      </c>
      <c r="C101" s="39" t="s">
        <v>8</v>
      </c>
      <c r="D101" s="42">
        <v>255.92</v>
      </c>
      <c r="E101" s="80"/>
      <c r="F101" s="81">
        <f t="shared" ref="F101" si="1">SUM(D101*E101)</f>
        <v>0</v>
      </c>
    </row>
    <row r="102" spans="1:9" s="7" customFormat="1" ht="19.5" customHeight="1">
      <c r="A102" s="1"/>
      <c r="B102" s="20"/>
      <c r="C102" s="10"/>
      <c r="D102" s="6"/>
      <c r="E102" s="82"/>
      <c r="F102" s="62"/>
    </row>
    <row r="103" spans="1:9" s="7" customFormat="1" ht="106.5" customHeight="1">
      <c r="A103" s="9" t="s">
        <v>11</v>
      </c>
      <c r="B103" s="47" t="s">
        <v>199</v>
      </c>
      <c r="C103" s="39" t="s">
        <v>8</v>
      </c>
      <c r="D103" s="42">
        <v>135</v>
      </c>
      <c r="E103" s="43"/>
      <c r="F103" s="43">
        <f>SUM(D103*E103)</f>
        <v>0</v>
      </c>
    </row>
    <row r="104" spans="1:9" s="7" customFormat="1" ht="21" customHeight="1">
      <c r="A104" s="1"/>
    </row>
    <row r="105" spans="1:9" ht="104.25" customHeight="1">
      <c r="A105" s="9" t="s">
        <v>10</v>
      </c>
      <c r="B105" s="47" t="s">
        <v>224</v>
      </c>
      <c r="C105" s="39" t="s">
        <v>8</v>
      </c>
      <c r="D105" s="42">
        <v>72.8</v>
      </c>
      <c r="E105" s="43"/>
      <c r="F105" s="43">
        <f>SUM(D105*E105)</f>
        <v>0</v>
      </c>
    </row>
    <row r="106" spans="1:9" ht="17.25" customHeight="1"/>
    <row r="107" spans="1:9" ht="163.5" customHeight="1">
      <c r="A107" s="9" t="s">
        <v>12</v>
      </c>
      <c r="B107" s="48" t="s">
        <v>225</v>
      </c>
      <c r="C107" s="39" t="s">
        <v>8</v>
      </c>
      <c r="D107" s="42">
        <v>18</v>
      </c>
      <c r="E107" s="43"/>
      <c r="F107" s="43">
        <f>SUM(D107*E107)</f>
        <v>0</v>
      </c>
      <c r="I107" s="79"/>
    </row>
    <row r="108" spans="1:9" ht="21.75" customHeight="1">
      <c r="B108" s="22"/>
      <c r="D108" s="19"/>
      <c r="E108" s="8"/>
      <c r="F108" s="8"/>
    </row>
    <row r="109" spans="1:9" ht="157.5" customHeight="1">
      <c r="A109" s="9" t="s">
        <v>17</v>
      </c>
      <c r="B109" s="47" t="s">
        <v>200</v>
      </c>
      <c r="C109" s="39" t="s">
        <v>8</v>
      </c>
      <c r="D109" s="42">
        <v>198.59</v>
      </c>
      <c r="E109" s="43"/>
      <c r="F109" s="43">
        <f>SUM(D109*E109)</f>
        <v>0</v>
      </c>
      <c r="I109" s="79"/>
    </row>
    <row r="110" spans="1:9" ht="17.25" customHeight="1">
      <c r="B110" s="22"/>
      <c r="C110" s="18"/>
      <c r="D110" s="19"/>
      <c r="E110" s="8"/>
      <c r="F110" s="8"/>
    </row>
    <row r="111" spans="1:9" ht="104.25" customHeight="1">
      <c r="A111" s="9" t="s">
        <v>19</v>
      </c>
      <c r="B111" s="41" t="s">
        <v>201</v>
      </c>
      <c r="C111" s="39" t="s">
        <v>8</v>
      </c>
      <c r="D111" s="42">
        <v>83.7</v>
      </c>
      <c r="E111" s="43"/>
      <c r="F111" s="43">
        <f>SUM(D111*E111)</f>
        <v>0</v>
      </c>
    </row>
    <row r="112" spans="1:9" ht="15.75" customHeight="1"/>
    <row r="113" spans="1:13" ht="112.5" customHeight="1">
      <c r="A113" s="9" t="s">
        <v>20</v>
      </c>
      <c r="B113" s="47" t="s">
        <v>219</v>
      </c>
      <c r="C113" s="39" t="s">
        <v>6</v>
      </c>
      <c r="D113" s="42">
        <v>16</v>
      </c>
      <c r="E113" s="43"/>
      <c r="F113" s="43">
        <f>SUM(D113*E113)</f>
        <v>0</v>
      </c>
      <c r="I113" s="22"/>
    </row>
    <row r="114" spans="1:13" ht="15.75" customHeight="1"/>
    <row r="115" spans="1:13" ht="82.5" customHeight="1">
      <c r="A115" s="9" t="s">
        <v>21</v>
      </c>
      <c r="B115" s="47" t="s">
        <v>222</v>
      </c>
      <c r="C115" s="39" t="s">
        <v>6</v>
      </c>
      <c r="D115" s="42">
        <v>12</v>
      </c>
      <c r="E115" s="43"/>
      <c r="F115" s="43">
        <f>SUM(D115*E115)</f>
        <v>0</v>
      </c>
    </row>
    <row r="116" spans="1:13" ht="15" customHeight="1">
      <c r="A116" s="1"/>
      <c r="D116" s="6"/>
      <c r="E116" s="8"/>
      <c r="F116" s="8"/>
    </row>
    <row r="117" spans="1:13" ht="73.5" customHeight="1">
      <c r="A117" s="9" t="s">
        <v>215</v>
      </c>
      <c r="B117" s="47" t="s">
        <v>220</v>
      </c>
      <c r="C117" s="39" t="s">
        <v>9</v>
      </c>
      <c r="D117" s="42">
        <v>12</v>
      </c>
      <c r="E117" s="43"/>
      <c r="F117" s="43">
        <f>SUM(D117*E117)</f>
        <v>0</v>
      </c>
    </row>
    <row r="118" spans="1:13" ht="17.25" customHeight="1">
      <c r="B118" s="17"/>
      <c r="C118" s="18"/>
      <c r="D118" s="19"/>
      <c r="E118" s="21"/>
      <c r="F118" s="8"/>
    </row>
    <row r="119" spans="1:13" ht="85.5" customHeight="1">
      <c r="A119" s="9" t="s">
        <v>223</v>
      </c>
      <c r="B119" s="47" t="s">
        <v>221</v>
      </c>
      <c r="C119" s="39" t="s">
        <v>8</v>
      </c>
      <c r="D119" s="44">
        <v>18</v>
      </c>
      <c r="E119" s="43"/>
      <c r="F119" s="43">
        <f>SUM(D119*E119)</f>
        <v>0</v>
      </c>
    </row>
    <row r="120" spans="1:13" ht="15" customHeight="1"/>
    <row r="121" spans="1:13" ht="69.75" customHeight="1">
      <c r="A121" s="9" t="s">
        <v>216</v>
      </c>
      <c r="B121" s="47" t="s">
        <v>97</v>
      </c>
      <c r="C121" s="39" t="s">
        <v>6</v>
      </c>
      <c r="D121" s="42">
        <v>1</v>
      </c>
      <c r="E121" s="49"/>
      <c r="F121" s="43">
        <f>SUM(D121*E121)</f>
        <v>0</v>
      </c>
    </row>
    <row r="122" spans="1:13" ht="15.75" customHeight="1"/>
    <row r="123" spans="1:13" ht="84.75" customHeight="1">
      <c r="A123" s="9" t="s">
        <v>217</v>
      </c>
      <c r="B123" s="47" t="s">
        <v>98</v>
      </c>
      <c r="C123" s="39" t="s">
        <v>7</v>
      </c>
      <c r="D123" s="42">
        <v>20</v>
      </c>
      <c r="E123" s="45"/>
      <c r="F123" s="43">
        <f>SUM(D123*E123)</f>
        <v>0</v>
      </c>
    </row>
    <row r="124" spans="1:13" ht="20.25" customHeight="1">
      <c r="B124" s="83"/>
      <c r="E124" s="84"/>
      <c r="F124" s="84"/>
    </row>
    <row r="125" spans="1:13" ht="53.25" customHeight="1" thickBot="1">
      <c r="A125" s="9" t="s">
        <v>218</v>
      </c>
      <c r="B125" s="63" t="s">
        <v>105</v>
      </c>
      <c r="C125" s="64" t="s">
        <v>6</v>
      </c>
      <c r="D125" s="65">
        <v>1</v>
      </c>
      <c r="E125" s="66">
        <f>SUM(F78:F123)</f>
        <v>0</v>
      </c>
      <c r="F125" s="67">
        <f>SUM(E125*0.05)</f>
        <v>0</v>
      </c>
    </row>
    <row r="126" spans="1:13" ht="18.75" customHeight="1" thickTop="1" thickBot="1">
      <c r="A126" s="1"/>
      <c r="B126" s="90" t="s">
        <v>189</v>
      </c>
      <c r="C126" s="154"/>
      <c r="D126" s="155"/>
      <c r="E126" s="155"/>
      <c r="F126" s="156">
        <f>SUM(F78:F125)</f>
        <v>0</v>
      </c>
      <c r="I126" s="6"/>
      <c r="M126" s="2"/>
    </row>
    <row r="127" spans="1:13" ht="18.75" customHeight="1">
      <c r="A127" s="1"/>
      <c r="D127" s="6"/>
      <c r="E127" s="8"/>
      <c r="F127" s="8"/>
    </row>
    <row r="128" spans="1:13" ht="18" customHeight="1">
      <c r="A128" s="1"/>
      <c r="B128" s="1"/>
      <c r="C128" s="1"/>
    </row>
    <row r="129" spans="1:13" ht="21" customHeight="1">
      <c r="B129" s="1"/>
      <c r="C129" s="1"/>
    </row>
    <row r="130" spans="1:13" ht="15" customHeight="1"/>
    <row r="131" spans="1:13" ht="16.5" customHeight="1">
      <c r="A131" s="1"/>
    </row>
    <row r="132" spans="1:13" ht="18.75" customHeight="1"/>
    <row r="133" spans="1:13" ht="26.25" customHeight="1">
      <c r="B133" s="22"/>
      <c r="D133" s="6"/>
      <c r="E133" s="8"/>
      <c r="F133" s="8"/>
    </row>
    <row r="134" spans="1:13" ht="26.25" customHeight="1"/>
    <row r="135" spans="1:13" ht="26.25" customHeight="1">
      <c r="B135" s="17"/>
      <c r="D135" s="6"/>
      <c r="E135" s="2"/>
      <c r="F135" s="2"/>
    </row>
    <row r="136" spans="1:13" ht="26.25" customHeight="1">
      <c r="A136" s="1"/>
      <c r="B136" s="1"/>
      <c r="C136" s="1"/>
    </row>
    <row r="137" spans="1:13" ht="26.25" customHeight="1">
      <c r="D137" s="6"/>
      <c r="E137" s="8"/>
      <c r="F137" s="8"/>
    </row>
    <row r="138" spans="1:13" ht="26.25" customHeight="1">
      <c r="A138" s="1"/>
      <c r="B138" s="23"/>
      <c r="D138" s="6"/>
      <c r="E138" s="8"/>
      <c r="F138" s="8"/>
    </row>
    <row r="139" spans="1:13" ht="26.25" customHeight="1">
      <c r="D139" s="19"/>
      <c r="E139" s="8"/>
      <c r="F139" s="8"/>
    </row>
    <row r="140" spans="1:13" ht="26.25" customHeight="1">
      <c r="A140" s="1"/>
    </row>
    <row r="141" spans="1:13" ht="26.25" customHeight="1">
      <c r="D141" s="19"/>
      <c r="E141" s="8"/>
      <c r="F141" s="8"/>
      <c r="I141" s="17"/>
      <c r="J141" s="18"/>
      <c r="K141" s="19"/>
      <c r="L141" s="21"/>
      <c r="M141" s="8"/>
    </row>
    <row r="142" spans="1:13" ht="26.25" customHeight="1">
      <c r="A142" s="1"/>
      <c r="B142" s="1"/>
      <c r="C142" s="1"/>
      <c r="I142" s="17"/>
      <c r="J142" s="18"/>
      <c r="K142" s="19"/>
      <c r="L142" s="21"/>
      <c r="M142" s="8"/>
    </row>
    <row r="143" spans="1:13" ht="26.25" customHeight="1">
      <c r="B143" s="22"/>
      <c r="D143" s="6"/>
      <c r="E143" s="2"/>
      <c r="F143" s="2"/>
    </row>
    <row r="144" spans="1:13" ht="26.25" customHeight="1">
      <c r="A144" s="1"/>
      <c r="D144" s="6"/>
      <c r="E144" s="2"/>
      <c r="F144" s="2"/>
    </row>
    <row r="145" spans="1:13" ht="26.25" customHeight="1">
      <c r="A145" s="1"/>
      <c r="B145" s="1"/>
      <c r="C145" s="1"/>
    </row>
    <row r="146" spans="1:13" ht="26.25" customHeight="1">
      <c r="D146" s="6"/>
      <c r="E146" s="8"/>
      <c r="F146" s="8"/>
    </row>
    <row r="147" spans="1:13" ht="26.25" customHeight="1">
      <c r="D147" s="6"/>
      <c r="E147" s="8"/>
      <c r="F147" s="8"/>
    </row>
    <row r="148" spans="1:13" ht="26.25" customHeight="1">
      <c r="A148" s="1"/>
      <c r="D148" s="6"/>
      <c r="E148" s="8"/>
      <c r="F148" s="8"/>
    </row>
    <row r="149" spans="1:13" ht="26.25" customHeight="1">
      <c r="A149" s="1"/>
      <c r="B149" s="1"/>
      <c r="C149" s="1"/>
    </row>
    <row r="150" spans="1:13" ht="26.25" customHeight="1">
      <c r="D150" s="6"/>
      <c r="E150" s="2"/>
      <c r="F150" s="8"/>
    </row>
    <row r="151" spans="1:13" ht="26.25" customHeight="1">
      <c r="A151" s="1"/>
    </row>
    <row r="152" spans="1:13" ht="26.25" customHeight="1">
      <c r="D152" s="6"/>
      <c r="E152" s="21"/>
      <c r="F152" s="8"/>
      <c r="I152" s="6"/>
      <c r="M152" s="2"/>
    </row>
    <row r="153" spans="1:13" ht="26.25" customHeight="1">
      <c r="B153" s="55"/>
      <c r="F153" s="8"/>
    </row>
    <row r="154" spans="1:13" ht="18.75" customHeight="1">
      <c r="B154" s="1"/>
      <c r="C154" s="1"/>
    </row>
    <row r="155" spans="1:13" ht="16.5" customHeight="1"/>
    <row r="156" spans="1:13" ht="16.5" customHeight="1"/>
    <row r="157" spans="1:13" ht="16.5" customHeight="1"/>
    <row r="158" spans="1:13" ht="16.5" customHeight="1">
      <c r="B158" s="11"/>
    </row>
    <row r="159" spans="1:13">
      <c r="B159" s="10"/>
      <c r="D159" s="10"/>
      <c r="E159" s="53"/>
      <c r="F159" s="53"/>
    </row>
    <row r="160" spans="1:13" ht="20.25" customHeight="1">
      <c r="B160" s="17"/>
      <c r="D160" s="6"/>
      <c r="E160" s="8"/>
      <c r="F160" s="8"/>
    </row>
    <row r="161" spans="1:13" ht="79.5" customHeight="1">
      <c r="B161" s="22"/>
      <c r="D161" s="6"/>
      <c r="E161" s="8"/>
      <c r="F161" s="8"/>
    </row>
    <row r="162" spans="1:13" ht="15.75" customHeight="1">
      <c r="A162" s="1"/>
      <c r="B162" s="22"/>
      <c r="D162" s="58"/>
      <c r="E162" s="2"/>
      <c r="F162" s="2"/>
    </row>
    <row r="163" spans="1:13" ht="119.25" customHeight="1">
      <c r="B163" s="22"/>
      <c r="C163" s="18"/>
      <c r="D163" s="6"/>
      <c r="E163" s="54"/>
      <c r="F163" s="54"/>
    </row>
    <row r="164" spans="1:13" ht="15.75" customHeight="1">
      <c r="A164" s="1"/>
      <c r="B164" s="46"/>
      <c r="C164" s="18"/>
      <c r="D164" s="19"/>
      <c r="E164" s="8"/>
      <c r="F164" s="8"/>
    </row>
    <row r="165" spans="1:13" ht="135.75" customHeight="1">
      <c r="B165" s="22"/>
      <c r="D165" s="6"/>
      <c r="E165" s="8"/>
      <c r="F165" s="8"/>
    </row>
    <row r="166" spans="1:13" ht="19.5" customHeight="1">
      <c r="A166" s="1"/>
      <c r="B166" s="17"/>
      <c r="C166" s="18"/>
      <c r="D166" s="19"/>
      <c r="E166" s="8"/>
      <c r="F166" s="8"/>
    </row>
    <row r="167" spans="1:13" ht="216.75" customHeight="1">
      <c r="B167" s="22"/>
      <c r="D167" s="6"/>
      <c r="E167" s="8"/>
      <c r="F167" s="8"/>
    </row>
    <row r="168" spans="1:13" ht="18" customHeight="1">
      <c r="C168" s="18"/>
      <c r="D168" s="19"/>
      <c r="E168" s="8"/>
      <c r="F168" s="8"/>
    </row>
    <row r="169" spans="1:13" ht="185.25" customHeight="1">
      <c r="B169" s="22"/>
      <c r="D169" s="19"/>
      <c r="E169" s="8"/>
      <c r="F169" s="8"/>
      <c r="I169" s="17"/>
      <c r="J169" s="18"/>
      <c r="K169" s="19"/>
      <c r="L169" s="21"/>
      <c r="M169" s="8"/>
    </row>
    <row r="170" spans="1:13" ht="21.75" customHeight="1">
      <c r="B170" s="22"/>
      <c r="D170" s="19"/>
      <c r="E170" s="8"/>
      <c r="F170" s="8"/>
      <c r="I170" s="17"/>
      <c r="J170" s="18"/>
      <c r="K170" s="19"/>
      <c r="L170" s="21"/>
      <c r="M170" s="8"/>
    </row>
    <row r="171" spans="1:13" ht="90" customHeight="1">
      <c r="B171" s="17"/>
      <c r="D171" s="19"/>
      <c r="E171" s="8"/>
      <c r="F171" s="8"/>
      <c r="I171" s="17"/>
      <c r="J171" s="18"/>
      <c r="K171" s="19"/>
      <c r="L171" s="21"/>
      <c r="M171" s="8"/>
    </row>
    <row r="172" spans="1:13" ht="21" customHeight="1">
      <c r="B172" s="17"/>
      <c r="D172" s="19"/>
      <c r="E172" s="8"/>
      <c r="F172" s="8"/>
      <c r="I172" s="17"/>
      <c r="J172" s="18"/>
      <c r="K172" s="19"/>
      <c r="L172" s="21"/>
      <c r="M172" s="8"/>
    </row>
    <row r="173" spans="1:13" ht="89.25" customHeight="1">
      <c r="B173" s="22"/>
      <c r="D173" s="6"/>
      <c r="E173" s="8"/>
      <c r="F173" s="8"/>
    </row>
    <row r="174" spans="1:13" ht="23.25" customHeight="1">
      <c r="D174" s="6"/>
      <c r="E174" s="8"/>
      <c r="F174" s="8"/>
    </row>
    <row r="175" spans="1:13" ht="74.25" customHeight="1">
      <c r="D175" s="6"/>
      <c r="E175" s="8"/>
      <c r="F175" s="8"/>
    </row>
    <row r="176" spans="1:13" ht="20.25" customHeight="1">
      <c r="A176" s="1"/>
    </row>
    <row r="177" spans="1:13" ht="90.75" customHeight="1">
      <c r="D177" s="6"/>
      <c r="E177" s="8"/>
      <c r="F177" s="8"/>
    </row>
    <row r="178" spans="1:13" ht="20.25" customHeight="1">
      <c r="A178" s="1"/>
      <c r="B178" s="17"/>
      <c r="D178" s="6"/>
      <c r="E178" s="8"/>
      <c r="F178" s="8"/>
    </row>
    <row r="179" spans="1:13" ht="70.5" customHeight="1">
      <c r="D179" s="19"/>
      <c r="E179" s="8"/>
      <c r="F179" s="8"/>
    </row>
    <row r="180" spans="1:13" ht="20.25" customHeight="1">
      <c r="A180" s="1"/>
    </row>
    <row r="181" spans="1:13" ht="83.25" customHeight="1">
      <c r="D181" s="19"/>
      <c r="E181" s="8"/>
      <c r="F181" s="8"/>
    </row>
    <row r="182" spans="1:13" ht="15.75" customHeight="1">
      <c r="A182" s="1"/>
    </row>
    <row r="183" spans="1:13" ht="104.25" customHeight="1">
      <c r="B183" s="22"/>
      <c r="D183" s="6"/>
      <c r="E183" s="2"/>
      <c r="F183" s="2"/>
      <c r="I183" s="6"/>
      <c r="M183" s="2"/>
    </row>
    <row r="184" spans="1:13" ht="18.75" customHeight="1">
      <c r="A184" s="1"/>
      <c r="B184" s="1"/>
      <c r="C184" s="1"/>
    </row>
    <row r="185" spans="1:13" ht="68.25" customHeight="1">
      <c r="D185" s="6"/>
      <c r="E185" s="2"/>
      <c r="F185" s="8"/>
    </row>
    <row r="186" spans="1:13" ht="21.75" customHeight="1">
      <c r="A186" s="1"/>
      <c r="B186" s="23"/>
      <c r="D186" s="6"/>
      <c r="E186" s="8"/>
      <c r="F186" s="8"/>
    </row>
    <row r="187" spans="1:13" ht="74.25" customHeight="1">
      <c r="D187" s="6"/>
      <c r="E187" s="2"/>
      <c r="F187" s="8"/>
    </row>
    <row r="188" spans="1:13" ht="18.75" customHeight="1">
      <c r="A188" s="1"/>
      <c r="B188" s="17"/>
      <c r="D188" s="6"/>
      <c r="E188" s="8"/>
      <c r="F188" s="8"/>
    </row>
    <row r="189" spans="1:13" ht="101.25" customHeight="1">
      <c r="D189" s="6"/>
      <c r="E189" s="21"/>
      <c r="F189" s="8"/>
    </row>
    <row r="190" spans="1:13" ht="23.25" customHeight="1">
      <c r="A190" s="1"/>
      <c r="B190" s="55"/>
      <c r="F190" s="8"/>
    </row>
    <row r="191" spans="1:13" ht="15" customHeight="1">
      <c r="B191" s="55"/>
      <c r="F191" s="8"/>
    </row>
    <row r="192" spans="1:13" ht="15" customHeight="1">
      <c r="B192" s="55"/>
      <c r="F192" s="8"/>
    </row>
    <row r="193" spans="1:6" ht="15" customHeight="1">
      <c r="A193" s="1"/>
      <c r="B193" s="55"/>
      <c r="F193" s="8"/>
    </row>
    <row r="194" spans="1:6" ht="15" customHeight="1">
      <c r="A194" s="1"/>
      <c r="F194" s="8"/>
    </row>
    <row r="195" spans="1:6" ht="15" customHeight="1">
      <c r="A195" s="1"/>
      <c r="C195" s="25"/>
      <c r="D195" s="68"/>
      <c r="E195" s="26"/>
      <c r="F195" s="26"/>
    </row>
    <row r="196" spans="1:6" ht="15" customHeight="1">
      <c r="A196" s="69"/>
      <c r="B196" s="70"/>
      <c r="C196" s="25"/>
      <c r="D196" s="68"/>
      <c r="E196" s="26"/>
      <c r="F196" s="26"/>
    </row>
    <row r="197" spans="1:6" ht="15" customHeight="1">
      <c r="A197" s="69"/>
      <c r="B197" s="24"/>
      <c r="C197" s="25"/>
      <c r="D197" s="68"/>
      <c r="E197" s="26"/>
      <c r="F197" s="26"/>
    </row>
    <row r="198" spans="1:6" ht="15" customHeight="1">
      <c r="A198" s="15"/>
      <c r="B198" s="4"/>
      <c r="C198" s="1"/>
    </row>
    <row r="199" spans="1:6" ht="74.25" customHeight="1">
      <c r="A199" s="15"/>
      <c r="B199" s="71"/>
      <c r="C199" s="27"/>
      <c r="D199" s="68"/>
      <c r="E199" s="26"/>
      <c r="F199" s="26"/>
    </row>
    <row r="200" spans="1:6" ht="15" customHeight="1">
      <c r="A200" s="15"/>
      <c r="B200" s="71"/>
      <c r="C200" s="27"/>
      <c r="D200" s="68"/>
      <c r="E200" s="26"/>
      <c r="F200" s="26"/>
    </row>
    <row r="201" spans="1:6" ht="86.25" customHeight="1">
      <c r="A201" s="15"/>
      <c r="B201" s="71"/>
      <c r="C201" s="27"/>
      <c r="D201" s="68"/>
      <c r="E201" s="26"/>
      <c r="F201" s="26"/>
    </row>
    <row r="202" spans="1:6" ht="15" customHeight="1">
      <c r="A202" s="15"/>
      <c r="B202" s="71"/>
      <c r="C202" s="27"/>
      <c r="D202" s="68"/>
      <c r="E202" s="26"/>
      <c r="F202" s="26"/>
    </row>
    <row r="203" spans="1:6" ht="68.25" customHeight="1">
      <c r="A203" s="15"/>
      <c r="B203" s="71"/>
      <c r="C203" s="27"/>
      <c r="D203" s="68"/>
      <c r="E203" s="26"/>
      <c r="F203" s="26"/>
    </row>
    <row r="204" spans="1:6" ht="15" customHeight="1">
      <c r="A204" s="15"/>
      <c r="B204" s="71"/>
      <c r="C204" s="27"/>
      <c r="D204" s="68"/>
      <c r="E204" s="26"/>
      <c r="F204" s="26"/>
    </row>
    <row r="205" spans="1:6" ht="84" customHeight="1">
      <c r="A205" s="15"/>
      <c r="B205" s="71"/>
      <c r="C205" s="27"/>
      <c r="D205" s="68"/>
      <c r="E205" s="26"/>
      <c r="F205" s="26"/>
    </row>
    <row r="206" spans="1:6" ht="21.75" customHeight="1">
      <c r="B206" s="72"/>
      <c r="C206" s="27"/>
      <c r="D206" s="68"/>
      <c r="E206" s="26"/>
      <c r="F206" s="26"/>
    </row>
    <row r="207" spans="1:6" ht="21.75" customHeight="1">
      <c r="B207" s="72"/>
      <c r="C207" s="27"/>
      <c r="D207" s="68"/>
      <c r="E207" s="26"/>
      <c r="F207" s="26"/>
    </row>
    <row r="208" spans="1:6" ht="21.75" customHeight="1">
      <c r="B208" s="72"/>
      <c r="C208" s="27"/>
      <c r="D208" s="68"/>
      <c r="E208" s="26"/>
      <c r="F208" s="26"/>
    </row>
    <row r="209" spans="1:6" ht="21.75" customHeight="1">
      <c r="B209" s="11"/>
    </row>
    <row r="210" spans="1:6" s="7" customFormat="1" ht="21.75" customHeight="1">
      <c r="A210" s="56"/>
      <c r="B210" s="10"/>
      <c r="C210" s="10"/>
      <c r="D210" s="10"/>
      <c r="E210" s="53"/>
      <c r="F210" s="53"/>
    </row>
    <row r="211" spans="1:6" s="7" customFormat="1" ht="76.5" customHeight="1">
      <c r="A211" s="9"/>
      <c r="B211" s="17"/>
      <c r="C211" s="10"/>
      <c r="D211" s="6"/>
      <c r="E211" s="8"/>
      <c r="F211" s="8"/>
    </row>
    <row r="212" spans="1:6" s="7" customFormat="1">
      <c r="A212" s="9"/>
      <c r="B212" s="17"/>
      <c r="C212" s="10"/>
      <c r="D212" s="6"/>
      <c r="E212" s="8"/>
      <c r="F212" s="8"/>
    </row>
    <row r="213" spans="1:6" s="7" customFormat="1" ht="97.5" customHeight="1">
      <c r="A213" s="9"/>
      <c r="B213" s="17"/>
      <c r="C213" s="18"/>
      <c r="D213" s="19"/>
      <c r="E213" s="21"/>
      <c r="F213" s="8"/>
    </row>
    <row r="214" spans="1:6" s="7" customFormat="1">
      <c r="A214" s="9"/>
      <c r="B214" s="17"/>
      <c r="C214" s="10"/>
      <c r="D214" s="6"/>
      <c r="E214" s="8"/>
      <c r="F214" s="8"/>
    </row>
    <row r="215" spans="1:6" s="7" customFormat="1" ht="82.5" customHeight="1">
      <c r="A215" s="9"/>
      <c r="B215" s="20"/>
      <c r="C215" s="10"/>
      <c r="D215" s="6"/>
      <c r="E215" s="8"/>
      <c r="F215" s="8"/>
    </row>
    <row r="216" spans="1:6">
      <c r="B216" s="46"/>
      <c r="C216" s="18"/>
      <c r="D216" s="19"/>
      <c r="E216" s="8"/>
      <c r="F216" s="8"/>
    </row>
    <row r="217" spans="1:6" ht="66" customHeight="1">
      <c r="B217" s="22"/>
      <c r="D217" s="6"/>
      <c r="E217" s="8"/>
      <c r="F217" s="8"/>
    </row>
    <row r="218" spans="1:6">
      <c r="D218" s="6"/>
      <c r="E218" s="8"/>
      <c r="F218" s="8"/>
    </row>
    <row r="219" spans="1:6" ht="164.25" customHeight="1">
      <c r="B219" s="22"/>
      <c r="D219" s="6"/>
      <c r="E219" s="8"/>
      <c r="F219" s="8"/>
    </row>
    <row r="220" spans="1:6" ht="20.25" customHeight="1">
      <c r="B220" s="17"/>
      <c r="C220" s="18"/>
      <c r="D220" s="19"/>
      <c r="E220" s="21"/>
      <c r="F220" s="8"/>
    </row>
    <row r="221" spans="1:6" ht="161.25" customHeight="1">
      <c r="B221" s="22"/>
      <c r="D221" s="19"/>
      <c r="E221" s="8"/>
      <c r="F221" s="8"/>
    </row>
    <row r="222" spans="1:6" ht="24" customHeight="1">
      <c r="B222" s="1"/>
      <c r="C222" s="1"/>
    </row>
    <row r="223" spans="1:6" ht="201" customHeight="1">
      <c r="B223" s="22"/>
      <c r="D223" s="19"/>
      <c r="E223" s="8"/>
      <c r="F223" s="8"/>
    </row>
    <row r="224" spans="1:6" ht="15.75" customHeight="1">
      <c r="D224" s="6"/>
      <c r="E224" s="8"/>
      <c r="F224" s="8"/>
    </row>
    <row r="225" spans="1:13" ht="142.5" customHeight="1">
      <c r="B225" s="22"/>
      <c r="D225" s="19"/>
      <c r="E225" s="8"/>
      <c r="F225" s="8"/>
    </row>
    <row r="226" spans="1:13" ht="30" customHeight="1">
      <c r="A226" s="1"/>
      <c r="B226" s="22"/>
    </row>
    <row r="227" spans="1:13" ht="87.75" customHeight="1">
      <c r="B227" s="17"/>
      <c r="D227" s="19"/>
      <c r="E227" s="8"/>
      <c r="F227" s="8"/>
    </row>
    <row r="228" spans="1:13" ht="81" customHeight="1">
      <c r="D228" s="6"/>
      <c r="E228" s="8"/>
      <c r="F228" s="8"/>
    </row>
    <row r="229" spans="1:13" ht="18" customHeight="1">
      <c r="A229" s="1"/>
      <c r="B229" s="23"/>
      <c r="D229" s="6"/>
      <c r="E229" s="8"/>
      <c r="F229" s="8"/>
    </row>
    <row r="230" spans="1:13" ht="75.75" customHeight="1">
      <c r="D230" s="19"/>
      <c r="E230" s="8"/>
      <c r="F230" s="8"/>
      <c r="I230" s="17"/>
      <c r="J230" s="18"/>
      <c r="K230" s="19"/>
      <c r="L230" s="21"/>
      <c r="M230" s="8"/>
    </row>
    <row r="231" spans="1:13" ht="20.25" customHeight="1">
      <c r="A231" s="1"/>
      <c r="I231" s="17"/>
      <c r="J231" s="18"/>
      <c r="K231" s="19"/>
      <c r="L231" s="21"/>
      <c r="M231" s="8"/>
    </row>
    <row r="232" spans="1:13" ht="93" customHeight="1">
      <c r="D232" s="19"/>
      <c r="E232" s="8"/>
      <c r="F232" s="8"/>
    </row>
    <row r="233" spans="1:13" ht="23.25" customHeight="1">
      <c r="A233" s="1"/>
      <c r="B233" s="1"/>
      <c r="C233" s="1"/>
    </row>
    <row r="234" spans="1:13" ht="105" customHeight="1">
      <c r="B234" s="22"/>
      <c r="D234" s="6"/>
      <c r="E234" s="2"/>
      <c r="F234" s="2"/>
    </row>
    <row r="235" spans="1:13" ht="20.25" customHeight="1">
      <c r="D235" s="6"/>
      <c r="E235" s="8"/>
      <c r="F235" s="8"/>
    </row>
    <row r="236" spans="1:13" ht="78.75" customHeight="1">
      <c r="D236" s="6"/>
      <c r="E236" s="8"/>
      <c r="F236" s="8"/>
    </row>
    <row r="237" spans="1:13" ht="32.25" customHeight="1">
      <c r="D237" s="6"/>
      <c r="E237" s="8"/>
      <c r="F237" s="8"/>
    </row>
    <row r="238" spans="1:13" ht="42" customHeight="1">
      <c r="A238" s="1"/>
      <c r="D238" s="6"/>
      <c r="E238" s="8"/>
      <c r="F238" s="8"/>
    </row>
    <row r="239" spans="1:13" ht="25.5" customHeight="1">
      <c r="B239" s="1"/>
      <c r="C239" s="1"/>
    </row>
    <row r="240" spans="1:13" ht="72.75" customHeight="1">
      <c r="D240" s="6"/>
      <c r="E240" s="2"/>
      <c r="F240" s="8"/>
    </row>
    <row r="241" spans="1:13" ht="15.75" customHeight="1"/>
    <row r="242" spans="1:13" ht="72" customHeight="1">
      <c r="D242" s="6"/>
      <c r="E242" s="2"/>
      <c r="F242" s="8"/>
      <c r="I242" s="6"/>
      <c r="M242" s="2"/>
    </row>
    <row r="243" spans="1:13" ht="21" customHeight="1">
      <c r="I243" s="6"/>
      <c r="M243" s="2"/>
    </row>
    <row r="244" spans="1:13" ht="88.5" customHeight="1">
      <c r="D244" s="6"/>
      <c r="E244" s="21"/>
      <c r="F244" s="8"/>
      <c r="I244" s="6"/>
      <c r="M244" s="2"/>
    </row>
    <row r="245" spans="1:13" ht="18.75" customHeight="1">
      <c r="B245" s="55"/>
      <c r="F245" s="8"/>
    </row>
    <row r="246" spans="1:13" ht="21.75" customHeight="1">
      <c r="F246" s="8"/>
    </row>
    <row r="247" spans="1:13" ht="15" customHeight="1">
      <c r="B247" s="1"/>
      <c r="C247" s="1"/>
    </row>
    <row r="248" spans="1:13" ht="18.75" customHeight="1">
      <c r="B248" s="1"/>
      <c r="C248" s="1"/>
    </row>
    <row r="249" spans="1:13" ht="20.25" customHeight="1">
      <c r="A249" s="1"/>
      <c r="B249" s="1"/>
      <c r="C249" s="1"/>
    </row>
    <row r="251" spans="1:13">
      <c r="A251" s="1"/>
      <c r="B251" s="1"/>
      <c r="C251" s="1"/>
    </row>
    <row r="252" spans="1:13" ht="26.25" customHeight="1">
      <c r="A252" s="1"/>
      <c r="B252" s="11"/>
      <c r="C252" s="1"/>
    </row>
    <row r="253" spans="1:13">
      <c r="B253" s="10"/>
      <c r="D253" s="10"/>
      <c r="E253" s="53"/>
      <c r="F253" s="53"/>
    </row>
    <row r="254" spans="1:13" ht="76.5" customHeight="1">
      <c r="B254" s="17"/>
      <c r="D254" s="6"/>
      <c r="E254" s="8"/>
      <c r="F254" s="8"/>
    </row>
    <row r="255" spans="1:13" ht="20.25" customHeight="1">
      <c r="B255" s="17"/>
      <c r="D255" s="6"/>
      <c r="E255" s="8"/>
      <c r="F255" s="8"/>
    </row>
    <row r="256" spans="1:13" ht="123" customHeight="1">
      <c r="C256" s="18"/>
      <c r="D256" s="19"/>
      <c r="E256" s="8"/>
      <c r="F256" s="8"/>
    </row>
    <row r="257" spans="1:17" ht="15.75" customHeight="1">
      <c r="B257" s="17"/>
      <c r="D257" s="6"/>
      <c r="E257" s="8"/>
      <c r="F257" s="8"/>
    </row>
    <row r="258" spans="1:17" ht="90" customHeight="1">
      <c r="B258" s="17"/>
      <c r="C258" s="18"/>
      <c r="D258" s="19"/>
      <c r="E258" s="21"/>
      <c r="F258" s="8"/>
    </row>
    <row r="259" spans="1:17" ht="15.75" customHeight="1">
      <c r="B259" s="46"/>
      <c r="C259" s="18"/>
      <c r="D259" s="19"/>
      <c r="E259" s="8"/>
      <c r="F259" s="8"/>
    </row>
    <row r="260" spans="1:17" ht="79.5" customHeight="1">
      <c r="D260" s="6"/>
      <c r="E260" s="8"/>
      <c r="F260" s="8"/>
    </row>
    <row r="261" spans="1:17" ht="19.5" customHeight="1">
      <c r="C261" s="18"/>
      <c r="D261" s="19"/>
      <c r="E261" s="8"/>
      <c r="F261" s="8"/>
    </row>
    <row r="262" spans="1:17" ht="63" customHeight="1">
      <c r="B262" s="22"/>
      <c r="D262" s="6"/>
      <c r="E262" s="8"/>
      <c r="F262" s="8"/>
    </row>
    <row r="263" spans="1:17" ht="18" customHeight="1">
      <c r="B263" s="1"/>
      <c r="C263" s="1"/>
    </row>
    <row r="264" spans="1:17" ht="182.25" customHeight="1">
      <c r="B264" s="22"/>
      <c r="D264" s="6"/>
      <c r="E264" s="8"/>
      <c r="F264" s="8"/>
      <c r="I264" s="17"/>
      <c r="J264" s="18"/>
      <c r="K264" s="19"/>
      <c r="L264" s="21"/>
      <c r="M264" s="8"/>
    </row>
    <row r="265" spans="1:17" ht="20.25" customHeight="1">
      <c r="B265" s="17"/>
      <c r="C265" s="18"/>
      <c r="D265" s="19"/>
      <c r="E265" s="21"/>
      <c r="F265" s="8"/>
      <c r="I265" s="17"/>
      <c r="J265" s="18"/>
      <c r="K265" s="19"/>
      <c r="L265" s="21"/>
      <c r="M265" s="8"/>
      <c r="O265" s="8"/>
      <c r="Q265" s="8"/>
    </row>
    <row r="266" spans="1:17" ht="196.5" customHeight="1">
      <c r="B266" s="22"/>
      <c r="D266" s="19"/>
      <c r="E266" s="8"/>
      <c r="F266" s="8"/>
    </row>
    <row r="267" spans="1:17" ht="23.25" customHeight="1">
      <c r="D267" s="6"/>
      <c r="E267" s="8"/>
      <c r="F267" s="8"/>
    </row>
    <row r="268" spans="1:17" ht="95.25" customHeight="1">
      <c r="B268" s="17"/>
      <c r="D268" s="19"/>
      <c r="E268" s="8"/>
      <c r="F268" s="8"/>
    </row>
    <row r="269" spans="1:17" ht="20.25" customHeight="1">
      <c r="A269" s="1"/>
      <c r="B269" s="23"/>
      <c r="D269" s="6"/>
      <c r="E269" s="8"/>
      <c r="F269" s="8"/>
    </row>
    <row r="270" spans="1:17" ht="87" customHeight="1">
      <c r="D270" s="6"/>
      <c r="E270" s="8"/>
      <c r="F270" s="8"/>
    </row>
    <row r="271" spans="1:17" ht="20.25" customHeight="1">
      <c r="A271" s="1"/>
      <c r="B271" s="1"/>
      <c r="C271" s="1"/>
    </row>
    <row r="272" spans="1:17" ht="86.25" customHeight="1">
      <c r="D272" s="19"/>
      <c r="E272" s="8"/>
      <c r="F272" s="8"/>
    </row>
    <row r="273" spans="1:13" ht="20.25" customHeight="1">
      <c r="A273" s="1"/>
    </row>
    <row r="274" spans="1:13" ht="84.75" customHeight="1">
      <c r="D274" s="19"/>
      <c r="E274" s="8"/>
      <c r="F274" s="8"/>
    </row>
    <row r="275" spans="1:13" ht="15.75" customHeight="1">
      <c r="A275" s="1"/>
      <c r="D275" s="19"/>
      <c r="E275" s="8"/>
      <c r="F275" s="8"/>
    </row>
    <row r="276" spans="1:13" ht="73.5" customHeight="1">
      <c r="D276" s="6"/>
      <c r="E276" s="2"/>
      <c r="F276" s="8"/>
      <c r="I276" s="6"/>
      <c r="M276" s="2"/>
    </row>
    <row r="277" spans="1:13" ht="17.25" customHeight="1">
      <c r="B277" s="1"/>
      <c r="C277" s="1"/>
      <c r="I277" s="6"/>
      <c r="M277" s="2"/>
    </row>
    <row r="278" spans="1:13" ht="105.75" customHeight="1">
      <c r="B278" s="22"/>
      <c r="D278" s="6"/>
      <c r="E278" s="2"/>
      <c r="F278" s="2"/>
      <c r="I278" s="6"/>
      <c r="M278" s="2"/>
    </row>
    <row r="279" spans="1:13" ht="18.75" customHeight="1">
      <c r="B279" s="22"/>
      <c r="C279" s="18"/>
      <c r="D279" s="19"/>
      <c r="E279" s="8"/>
      <c r="F279" s="8"/>
    </row>
    <row r="280" spans="1:13" ht="73.5" customHeight="1">
      <c r="D280" s="6"/>
      <c r="E280" s="8"/>
      <c r="F280" s="8"/>
    </row>
    <row r="281" spans="1:13" ht="22.5" customHeight="1">
      <c r="D281" s="6"/>
      <c r="E281" s="8"/>
      <c r="F281" s="8"/>
    </row>
    <row r="282" spans="1:13" ht="35.25" customHeight="1">
      <c r="D282" s="6"/>
      <c r="E282" s="8"/>
      <c r="F282" s="8"/>
    </row>
    <row r="283" spans="1:13" ht="25.5" customHeight="1"/>
    <row r="284" spans="1:13" ht="72" customHeight="1">
      <c r="D284" s="6"/>
      <c r="E284" s="2"/>
      <c r="F284" s="8"/>
    </row>
    <row r="286" spans="1:13" ht="97.5" customHeight="1">
      <c r="D286" s="6"/>
      <c r="E286" s="21"/>
      <c r="F286" s="8"/>
    </row>
    <row r="287" spans="1:13" ht="15" customHeight="1">
      <c r="B287" s="55"/>
      <c r="F287" s="8"/>
    </row>
    <row r="288" spans="1:13" ht="20.25" customHeight="1"/>
    <row r="289" spans="1:13" ht="16.5" customHeight="1">
      <c r="A289" s="1"/>
      <c r="F289" s="8"/>
    </row>
    <row r="292" spans="1:13">
      <c r="B292" s="11"/>
    </row>
    <row r="293" spans="1:13">
      <c r="B293" s="10"/>
      <c r="D293" s="10"/>
      <c r="E293" s="53"/>
      <c r="F293" s="53"/>
    </row>
    <row r="294" spans="1:13" ht="75" customHeight="1">
      <c r="B294" s="17"/>
      <c r="D294" s="6"/>
      <c r="E294" s="8"/>
      <c r="F294" s="8"/>
    </row>
    <row r="295" spans="1:13" ht="20.25" customHeight="1">
      <c r="B295" s="17"/>
      <c r="D295" s="6"/>
      <c r="E295" s="8"/>
      <c r="F295" s="8"/>
    </row>
    <row r="296" spans="1:13" ht="98.25" customHeight="1">
      <c r="C296" s="18"/>
      <c r="D296" s="19"/>
      <c r="E296" s="8"/>
      <c r="F296" s="8"/>
    </row>
    <row r="297" spans="1:13" ht="15.75" customHeight="1">
      <c r="B297" s="17"/>
      <c r="D297" s="6"/>
      <c r="E297" s="8"/>
      <c r="F297" s="8"/>
    </row>
    <row r="298" spans="1:13" ht="66.75" customHeight="1">
      <c r="C298" s="18"/>
      <c r="D298" s="19"/>
      <c r="E298" s="8"/>
      <c r="F298" s="8"/>
    </row>
    <row r="299" spans="1:13" ht="15.75" customHeight="1">
      <c r="B299" s="46"/>
      <c r="C299" s="18"/>
      <c r="D299" s="19"/>
      <c r="E299" s="8"/>
      <c r="F299" s="8"/>
    </row>
    <row r="300" spans="1:13" ht="80.25" customHeight="1">
      <c r="B300" s="17"/>
      <c r="C300" s="18"/>
      <c r="D300" s="19"/>
      <c r="E300" s="8"/>
      <c r="F300" s="8"/>
    </row>
    <row r="301" spans="1:13" ht="19.5" customHeight="1">
      <c r="B301" s="17"/>
      <c r="C301" s="18"/>
      <c r="D301" s="19"/>
      <c r="E301" s="8"/>
      <c r="F301" s="8"/>
    </row>
    <row r="302" spans="1:13" ht="112.5" customHeight="1">
      <c r="C302" s="18"/>
      <c r="D302" s="19"/>
      <c r="E302" s="8"/>
      <c r="F302" s="8"/>
    </row>
    <row r="303" spans="1:13" ht="18" customHeight="1">
      <c r="C303" s="18"/>
      <c r="D303" s="19"/>
      <c r="E303" s="8"/>
      <c r="F303" s="8"/>
    </row>
    <row r="304" spans="1:13" ht="97.5" customHeight="1">
      <c r="B304" s="17"/>
      <c r="C304" s="18"/>
      <c r="D304" s="19"/>
      <c r="E304" s="21"/>
      <c r="F304" s="8"/>
      <c r="H304" s="57"/>
      <c r="I304" s="17"/>
      <c r="J304" s="18"/>
      <c r="K304" s="19"/>
      <c r="L304" s="21"/>
      <c r="M304" s="8"/>
    </row>
    <row r="305" spans="1:13" ht="20.25" customHeight="1">
      <c r="B305" s="17"/>
      <c r="C305" s="18"/>
      <c r="D305" s="19"/>
      <c r="E305" s="21"/>
      <c r="F305" s="8"/>
      <c r="I305" s="17"/>
      <c r="J305" s="18"/>
      <c r="K305" s="19"/>
      <c r="L305" s="21"/>
      <c r="M305" s="8"/>
    </row>
    <row r="306" spans="1:13" ht="84.75" customHeight="1">
      <c r="D306" s="6"/>
      <c r="E306" s="8"/>
      <c r="F306" s="8"/>
    </row>
    <row r="307" spans="1:13" ht="23.25" customHeight="1">
      <c r="D307" s="6"/>
      <c r="E307" s="8"/>
      <c r="F307" s="8"/>
    </row>
    <row r="308" spans="1:13" ht="75" customHeight="1">
      <c r="B308" s="22"/>
      <c r="D308" s="6"/>
      <c r="E308" s="8"/>
      <c r="F308" s="8"/>
    </row>
    <row r="309" spans="1:13" ht="20.25" customHeight="1">
      <c r="A309" s="1"/>
      <c r="B309" s="17"/>
      <c r="D309" s="6"/>
      <c r="E309" s="8"/>
      <c r="F309" s="8"/>
    </row>
    <row r="310" spans="1:13" ht="102.75" customHeight="1">
      <c r="B310" s="22"/>
      <c r="D310" s="58"/>
      <c r="E310" s="2"/>
      <c r="F310" s="2"/>
    </row>
    <row r="311" spans="1:13" ht="20.25" customHeight="1">
      <c r="A311" s="1"/>
      <c r="B311" s="1"/>
      <c r="C311" s="1"/>
    </row>
    <row r="312" spans="1:13" ht="135.75" customHeight="1">
      <c r="B312" s="22"/>
      <c r="D312" s="6"/>
      <c r="E312" s="8"/>
      <c r="F312" s="8"/>
    </row>
    <row r="313" spans="1:13" ht="20.25" customHeight="1">
      <c r="A313" s="1"/>
      <c r="B313" s="17"/>
      <c r="D313" s="6"/>
      <c r="E313" s="8"/>
      <c r="F313" s="8"/>
    </row>
    <row r="314" spans="1:13" ht="213" customHeight="1">
      <c r="B314" s="22"/>
      <c r="D314" s="6"/>
      <c r="E314" s="8"/>
      <c r="F314" s="8"/>
    </row>
    <row r="315" spans="1:13" ht="15.75" customHeight="1">
      <c r="A315" s="1"/>
      <c r="B315" s="1"/>
      <c r="C315" s="1"/>
    </row>
    <row r="316" spans="1:13" ht="202.5" customHeight="1">
      <c r="B316" s="22"/>
      <c r="D316" s="19"/>
      <c r="E316" s="8"/>
      <c r="F316" s="8"/>
      <c r="I316" s="6"/>
      <c r="M316" s="2"/>
    </row>
    <row r="317" spans="1:13" ht="18.75" customHeight="1"/>
    <row r="318" spans="1:13" ht="206.25" customHeight="1">
      <c r="B318" s="22"/>
      <c r="D318" s="19"/>
      <c r="E318" s="8"/>
      <c r="F318" s="8"/>
    </row>
    <row r="319" spans="1:13" ht="18.75" customHeight="1">
      <c r="B319" s="23"/>
      <c r="D319" s="6"/>
      <c r="E319" s="8"/>
      <c r="F319" s="8"/>
    </row>
    <row r="320" spans="1:13" ht="165.75" customHeight="1">
      <c r="B320" s="22"/>
      <c r="C320" s="18"/>
      <c r="D320" s="19"/>
      <c r="E320" s="8"/>
      <c r="F320" s="8"/>
    </row>
    <row r="321" spans="1:6">
      <c r="B321" s="17"/>
    </row>
    <row r="322" spans="1:6" ht="84.75" customHeight="1">
      <c r="B322" s="22"/>
      <c r="D322" s="6"/>
      <c r="E322" s="8"/>
      <c r="F322" s="8"/>
    </row>
    <row r="323" spans="1:6" ht="15" customHeight="1">
      <c r="B323" s="17"/>
      <c r="D323" s="6"/>
      <c r="E323" s="8"/>
      <c r="F323" s="8"/>
    </row>
    <row r="324" spans="1:6" ht="90" customHeight="1">
      <c r="C324" s="59"/>
      <c r="D324" s="60"/>
      <c r="E324" s="61"/>
      <c r="F324" s="62"/>
    </row>
    <row r="325" spans="1:6" ht="16.5" customHeight="1">
      <c r="A325" s="1"/>
    </row>
    <row r="326" spans="1:6" ht="78" customHeight="1">
      <c r="D326" s="6"/>
      <c r="E326" s="8"/>
      <c r="F326" s="8"/>
    </row>
    <row r="327" spans="1:6" ht="20.25" customHeight="1">
      <c r="A327" s="1"/>
    </row>
    <row r="328" spans="1:6" ht="89.25" customHeight="1">
      <c r="D328" s="6"/>
      <c r="E328" s="8"/>
      <c r="F328" s="8"/>
    </row>
    <row r="329" spans="1:6" ht="20.25" customHeight="1">
      <c r="A329" s="1"/>
      <c r="D329" s="6"/>
      <c r="E329" s="8"/>
      <c r="F329" s="8"/>
    </row>
    <row r="330" spans="1:6" ht="83.25" customHeight="1">
      <c r="D330" s="19"/>
      <c r="E330" s="8"/>
      <c r="F330" s="8"/>
    </row>
    <row r="331" spans="1:6" ht="19.5" customHeight="1">
      <c r="A331" s="1"/>
      <c r="D331" s="6"/>
      <c r="E331" s="8"/>
      <c r="F331" s="8"/>
    </row>
    <row r="332" spans="1:6" ht="84" customHeight="1">
      <c r="D332" s="19"/>
      <c r="E332" s="8"/>
      <c r="F332" s="8"/>
    </row>
    <row r="333" spans="1:6" ht="15" customHeight="1">
      <c r="D333" s="19"/>
      <c r="E333" s="8"/>
      <c r="F333" s="8"/>
    </row>
    <row r="334" spans="1:6" ht="83.25" customHeight="1">
      <c r="B334" s="17"/>
      <c r="D334" s="19"/>
      <c r="E334" s="8"/>
      <c r="F334" s="8"/>
    </row>
    <row r="335" spans="1:6" ht="20.25" customHeight="1"/>
    <row r="336" spans="1:6" ht="99" customHeight="1">
      <c r="B336" s="22"/>
      <c r="D336" s="6"/>
      <c r="E336" s="2"/>
      <c r="F336" s="2"/>
    </row>
    <row r="337" spans="1:6" ht="22.5" customHeight="1">
      <c r="B337" s="17"/>
      <c r="D337" s="19"/>
      <c r="E337" s="8"/>
      <c r="F337" s="8"/>
    </row>
    <row r="338" spans="1:6" ht="69" customHeight="1">
      <c r="D338" s="6"/>
      <c r="E338" s="8"/>
      <c r="F338" s="8"/>
    </row>
    <row r="339" spans="1:6" ht="31.5" customHeight="1">
      <c r="D339" s="6"/>
      <c r="E339" s="8"/>
      <c r="F339" s="8"/>
    </row>
    <row r="340" spans="1:6" ht="41.25" customHeight="1">
      <c r="D340" s="6"/>
      <c r="E340" s="8"/>
      <c r="F340" s="8"/>
    </row>
    <row r="341" spans="1:6" ht="23.25" customHeight="1"/>
    <row r="342" spans="1:6" ht="72.75" customHeight="1">
      <c r="D342" s="6"/>
      <c r="E342" s="2"/>
      <c r="F342" s="8"/>
    </row>
    <row r="343" spans="1:6" ht="15" customHeight="1"/>
    <row r="344" spans="1:6" ht="85.5" customHeight="1">
      <c r="D344" s="6"/>
      <c r="E344" s="21"/>
      <c r="F344" s="8"/>
    </row>
    <row r="345" spans="1:6">
      <c r="A345" s="1"/>
      <c r="B345" s="55"/>
      <c r="F345" s="8"/>
    </row>
    <row r="346" spans="1:6" ht="20.25" customHeight="1"/>
    <row r="347" spans="1:6" ht="17.25" customHeight="1">
      <c r="D347" s="6"/>
      <c r="E347" s="8"/>
      <c r="F347" s="8"/>
    </row>
    <row r="348" spans="1:6" ht="22.5" customHeight="1">
      <c r="F348" s="8"/>
    </row>
    <row r="351" spans="1:6">
      <c r="B351" s="11"/>
    </row>
    <row r="352" spans="1:6">
      <c r="B352" s="10"/>
      <c r="D352" s="10"/>
      <c r="E352" s="53"/>
      <c r="F352" s="53"/>
    </row>
    <row r="353" spans="1:13" ht="96" customHeight="1">
      <c r="C353" s="18"/>
      <c r="D353" s="19"/>
      <c r="E353" s="8"/>
      <c r="F353" s="8"/>
    </row>
    <row r="354" spans="1:13" ht="15.75" customHeight="1">
      <c r="D354" s="6"/>
      <c r="E354" s="8"/>
      <c r="F354" s="8"/>
    </row>
    <row r="355" spans="1:13" ht="89.25" customHeight="1">
      <c r="B355" s="17"/>
      <c r="C355" s="18"/>
      <c r="D355" s="19"/>
      <c r="E355" s="21"/>
      <c r="F355" s="8"/>
    </row>
    <row r="356" spans="1:13" ht="15.75" customHeight="1">
      <c r="B356" s="17"/>
      <c r="D356" s="6"/>
      <c r="E356" s="8"/>
      <c r="F356" s="8"/>
    </row>
    <row r="357" spans="1:13" ht="136.5" customHeight="1">
      <c r="B357" s="22"/>
      <c r="C357" s="18"/>
      <c r="D357" s="6"/>
      <c r="E357" s="54"/>
      <c r="F357" s="54"/>
    </row>
    <row r="358" spans="1:13" ht="20.25" customHeight="1">
      <c r="B358" s="1"/>
      <c r="C358" s="1"/>
    </row>
    <row r="359" spans="1:13" ht="127.5" customHeight="1">
      <c r="B359" s="22"/>
      <c r="D359" s="6"/>
      <c r="E359" s="8"/>
      <c r="F359" s="8"/>
    </row>
    <row r="360" spans="1:13" ht="15.75" customHeight="1">
      <c r="B360" s="46"/>
      <c r="C360" s="18"/>
      <c r="D360" s="19"/>
      <c r="E360" s="8"/>
      <c r="F360" s="8"/>
    </row>
    <row r="361" spans="1:13" ht="215.25" customHeight="1">
      <c r="B361" s="22"/>
      <c r="D361" s="6"/>
      <c r="E361" s="8"/>
      <c r="F361" s="8"/>
    </row>
    <row r="362" spans="1:13" ht="15.75" customHeight="1"/>
    <row r="363" spans="1:13" ht="201" customHeight="1">
      <c r="B363" s="22"/>
      <c r="D363" s="19"/>
      <c r="E363" s="8"/>
      <c r="F363" s="8"/>
    </row>
    <row r="364" spans="1:13" ht="19.5" customHeight="1">
      <c r="C364" s="18"/>
      <c r="D364" s="19"/>
      <c r="E364" s="8"/>
      <c r="F364" s="8"/>
    </row>
    <row r="365" spans="1:13" ht="88.5" customHeight="1">
      <c r="B365" s="17"/>
      <c r="D365" s="19"/>
      <c r="E365" s="8"/>
      <c r="F365" s="8"/>
    </row>
    <row r="366" spans="1:13" ht="18" customHeight="1">
      <c r="B366" s="17"/>
      <c r="D366" s="19"/>
      <c r="E366" s="8"/>
      <c r="F366" s="8"/>
    </row>
    <row r="367" spans="1:13" ht="87" customHeight="1">
      <c r="B367" s="22"/>
      <c r="D367" s="6"/>
      <c r="E367" s="8"/>
      <c r="F367" s="8"/>
      <c r="I367" s="17"/>
      <c r="J367" s="18"/>
      <c r="K367" s="19"/>
      <c r="L367" s="21"/>
      <c r="M367" s="8"/>
    </row>
    <row r="368" spans="1:13" ht="21.75" customHeight="1">
      <c r="A368" s="1"/>
      <c r="B368" s="1"/>
      <c r="C368" s="1"/>
      <c r="I368" s="17"/>
      <c r="J368" s="18"/>
      <c r="K368" s="19"/>
      <c r="L368" s="21"/>
      <c r="M368" s="8"/>
    </row>
    <row r="369" spans="1:13" ht="66.75" customHeight="1">
      <c r="D369" s="6"/>
      <c r="E369" s="8"/>
      <c r="F369" s="8"/>
      <c r="I369" s="17"/>
      <c r="J369" s="18"/>
      <c r="K369" s="19"/>
      <c r="L369" s="21"/>
      <c r="M369" s="8"/>
    </row>
    <row r="370" spans="1:13" ht="21" customHeight="1">
      <c r="A370" s="1"/>
      <c r="D370" s="6"/>
      <c r="E370" s="8"/>
      <c r="F370" s="8"/>
      <c r="I370" s="17"/>
      <c r="J370" s="18"/>
      <c r="K370" s="19"/>
      <c r="L370" s="21"/>
      <c r="M370" s="8"/>
    </row>
    <row r="371" spans="1:13" ht="93.75" customHeight="1">
      <c r="D371" s="6"/>
      <c r="E371" s="8"/>
      <c r="F371" s="8"/>
    </row>
    <row r="372" spans="1:13" ht="23.25" customHeight="1">
      <c r="A372" s="1"/>
      <c r="D372" s="6"/>
      <c r="E372" s="8"/>
      <c r="F372" s="8"/>
    </row>
    <row r="373" spans="1:13" ht="78.75" customHeight="1">
      <c r="D373" s="19"/>
      <c r="E373" s="8"/>
      <c r="F373" s="8"/>
    </row>
    <row r="374" spans="1:13" ht="20.25" customHeight="1">
      <c r="A374" s="1"/>
      <c r="B374" s="1"/>
      <c r="C374" s="1"/>
    </row>
    <row r="375" spans="1:13" ht="85.5" customHeight="1">
      <c r="D375" s="19"/>
      <c r="E375" s="8"/>
      <c r="F375" s="8"/>
    </row>
    <row r="376" spans="1:13" ht="20.25" customHeight="1">
      <c r="A376" s="1"/>
      <c r="B376" s="17"/>
      <c r="D376" s="6"/>
      <c r="E376" s="8"/>
      <c r="F376" s="8"/>
    </row>
    <row r="377" spans="1:13" ht="110.25" customHeight="1">
      <c r="B377" s="22"/>
      <c r="D377" s="6"/>
      <c r="E377" s="2"/>
      <c r="F377" s="2"/>
    </row>
    <row r="378" spans="1:13" ht="20.25" customHeight="1"/>
    <row r="379" spans="1:13" ht="73.5" customHeight="1">
      <c r="D379" s="6"/>
      <c r="E379" s="2"/>
      <c r="F379" s="8"/>
    </row>
    <row r="380" spans="1:13" ht="15.75" customHeight="1">
      <c r="D380" s="6"/>
      <c r="E380" s="2"/>
      <c r="F380" s="8"/>
    </row>
    <row r="381" spans="1:13" ht="92.25" customHeight="1">
      <c r="D381" s="6"/>
      <c r="E381" s="21"/>
      <c r="F381" s="8"/>
      <c r="I381" s="6"/>
      <c r="M381" s="2"/>
    </row>
    <row r="382" spans="1:13" ht="18" customHeight="1">
      <c r="B382" s="55"/>
      <c r="F382" s="8"/>
    </row>
    <row r="383" spans="1:13" ht="19.5" customHeight="1">
      <c r="A383" s="1"/>
      <c r="B383" s="1"/>
      <c r="C383" s="1"/>
    </row>
    <row r="384" spans="1:13" ht="16.5" customHeight="1">
      <c r="B384" s="1"/>
      <c r="C384" s="1"/>
    </row>
    <row r="385" spans="6:6" ht="17.25" customHeight="1">
      <c r="F385" s="8"/>
    </row>
    <row r="388" spans="6:6">
      <c r="F388" s="8"/>
    </row>
    <row r="390" spans="6:6">
      <c r="F390" s="8"/>
    </row>
  </sheetData>
  <pageMargins left="0.70866141732283472" right="0.70866141732283472" top="0.74803149606299213" bottom="0.74803149606299213" header="0.31496062992125984" footer="0.31496062992125984"/>
  <pageSetup paperSize="9" scale="97" orientation="portrait" horizontalDpi="4294967293" r:id="rId1"/>
  <headerFooter>
    <oddFooter>Stran &amp;P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16F12-FEDB-4738-9235-3CCAAFB5BCE9}">
  <dimension ref="A1:J56"/>
  <sheetViews>
    <sheetView view="pageBreakPreview" zoomScale="218" zoomScaleNormal="100" zoomScaleSheetLayoutView="218" workbookViewId="0">
      <selection activeCell="H53" sqref="H53"/>
    </sheetView>
  </sheetViews>
  <sheetFormatPr defaultRowHeight="12.75"/>
  <cols>
    <col min="1" max="1" width="12.140625" customWidth="1"/>
    <col min="2" max="2" width="16.140625" customWidth="1"/>
    <col min="3" max="3" width="13.7109375" customWidth="1"/>
    <col min="4" max="7" width="12.140625" customWidth="1"/>
  </cols>
  <sheetData>
    <row r="1" spans="1:10">
      <c r="A1" s="177"/>
      <c r="B1" s="177"/>
      <c r="C1" s="177"/>
      <c r="D1" s="177"/>
      <c r="E1" s="177"/>
      <c r="F1" s="177"/>
      <c r="G1" s="177"/>
    </row>
    <row r="2" spans="1:10" ht="15.75">
      <c r="A2" s="177" t="s">
        <v>226</v>
      </c>
      <c r="B2" s="30" t="s">
        <v>244</v>
      </c>
      <c r="C2" s="177"/>
      <c r="D2" s="177"/>
      <c r="E2" s="178"/>
      <c r="F2" s="177"/>
      <c r="G2" s="177"/>
    </row>
    <row r="3" spans="1:10">
      <c r="A3" s="177"/>
      <c r="B3" s="177"/>
      <c r="C3" s="177"/>
      <c r="D3" s="177"/>
      <c r="E3" t="s">
        <v>227</v>
      </c>
      <c r="F3" s="177" t="s">
        <v>230</v>
      </c>
      <c r="G3" s="177"/>
    </row>
    <row r="4" spans="1:10" ht="15">
      <c r="A4" s="177" t="s">
        <v>227</v>
      </c>
      <c r="B4" s="177" t="s">
        <v>228</v>
      </c>
      <c r="C4" s="177" t="s">
        <v>229</v>
      </c>
      <c r="D4" s="177"/>
      <c r="E4" s="178"/>
      <c r="F4" s="177">
        <v>8.26</v>
      </c>
      <c r="G4" s="177" t="s">
        <v>231</v>
      </c>
    </row>
    <row r="5" spans="1:10">
      <c r="A5" s="177"/>
      <c r="B5" t="s">
        <v>234</v>
      </c>
      <c r="C5">
        <v>1.36</v>
      </c>
      <c r="D5" s="177" t="s">
        <v>231</v>
      </c>
      <c r="E5" s="177"/>
      <c r="F5" s="177">
        <v>25.8</v>
      </c>
      <c r="G5" s="177" t="s">
        <v>231</v>
      </c>
    </row>
    <row r="6" spans="1:10">
      <c r="A6" s="177"/>
      <c r="B6" s="188" t="s">
        <v>235</v>
      </c>
      <c r="C6" s="188">
        <v>4</v>
      </c>
      <c r="D6" s="188" t="s">
        <v>231</v>
      </c>
      <c r="E6" s="179"/>
      <c r="F6" s="179">
        <v>25.8</v>
      </c>
      <c r="G6" s="179" t="s">
        <v>231</v>
      </c>
    </row>
    <row r="7" spans="1:10">
      <c r="A7" s="177"/>
      <c r="B7" s="189" t="s">
        <v>232</v>
      </c>
      <c r="C7" s="188">
        <v>2.6</v>
      </c>
      <c r="D7" s="188" t="s">
        <v>231</v>
      </c>
      <c r="E7" s="177"/>
      <c r="F7" s="177">
        <f>SUM(F5:F6)</f>
        <v>51.6</v>
      </c>
      <c r="G7" t="s">
        <v>231</v>
      </c>
    </row>
    <row r="8" spans="1:10">
      <c r="A8" s="177"/>
      <c r="B8" s="189" t="s">
        <v>232</v>
      </c>
      <c r="C8" s="188">
        <v>2.6</v>
      </c>
      <c r="D8" s="188" t="s">
        <v>231</v>
      </c>
      <c r="E8" s="177"/>
      <c r="F8" s="177"/>
      <c r="G8" s="177"/>
    </row>
    <row r="9" spans="1:10">
      <c r="A9" s="177"/>
      <c r="B9" s="190" t="s">
        <v>236</v>
      </c>
      <c r="C9" s="190">
        <v>1.6</v>
      </c>
      <c r="D9" s="190" t="s">
        <v>231</v>
      </c>
      <c r="E9" s="177"/>
      <c r="F9" s="177"/>
      <c r="G9" s="177"/>
    </row>
    <row r="10" spans="1:10">
      <c r="A10" s="177"/>
      <c r="B10" s="189" t="s">
        <v>238</v>
      </c>
      <c r="C10" s="189">
        <v>4.2</v>
      </c>
      <c r="D10" s="188" t="s">
        <v>231</v>
      </c>
      <c r="E10" t="s">
        <v>233</v>
      </c>
      <c r="F10" s="177" t="s">
        <v>230</v>
      </c>
      <c r="G10" s="177"/>
    </row>
    <row r="11" spans="1:10">
      <c r="A11" s="177"/>
      <c r="B11" s="189" t="s">
        <v>232</v>
      </c>
      <c r="C11" s="188">
        <v>2.6</v>
      </c>
      <c r="D11" s="188" t="s">
        <v>231</v>
      </c>
      <c r="E11" s="177"/>
      <c r="F11" s="177">
        <v>1.45</v>
      </c>
      <c r="G11" s="177" t="s">
        <v>231</v>
      </c>
    </row>
    <row r="12" spans="1:10">
      <c r="A12" s="177"/>
      <c r="B12" t="s">
        <v>234</v>
      </c>
      <c r="C12">
        <v>1.36</v>
      </c>
      <c r="D12" s="177" t="s">
        <v>231</v>
      </c>
      <c r="E12" s="177"/>
      <c r="F12" s="177">
        <v>1.45</v>
      </c>
      <c r="G12" s="177" t="s">
        <v>231</v>
      </c>
    </row>
    <row r="13" spans="1:10">
      <c r="A13" s="177"/>
      <c r="B13" s="189" t="s">
        <v>232</v>
      </c>
      <c r="C13" s="188">
        <v>2.6</v>
      </c>
      <c r="D13" s="188" t="s">
        <v>231</v>
      </c>
      <c r="E13" s="177"/>
      <c r="F13" s="177">
        <v>14.6</v>
      </c>
      <c r="G13" s="177" t="s">
        <v>231</v>
      </c>
    </row>
    <row r="14" spans="1:10" ht="13.5" thickBot="1">
      <c r="A14" s="177"/>
      <c r="B14" s="177" t="s">
        <v>236</v>
      </c>
      <c r="C14" s="177">
        <v>1.6</v>
      </c>
      <c r="D14" s="177" t="s">
        <v>231</v>
      </c>
      <c r="E14" s="177"/>
      <c r="F14" s="177">
        <v>14.6</v>
      </c>
      <c r="G14" s="177" t="s">
        <v>231</v>
      </c>
    </row>
    <row r="15" spans="1:10" ht="13.5" thickBot="1">
      <c r="A15" s="177"/>
      <c r="B15" s="177" t="s">
        <v>236</v>
      </c>
      <c r="C15" s="177">
        <v>1.6</v>
      </c>
      <c r="D15" s="177" t="s">
        <v>231</v>
      </c>
      <c r="E15" s="181"/>
      <c r="F15" s="181">
        <f>SUM(F11:F14)</f>
        <v>32.1</v>
      </c>
      <c r="G15" s="181" t="s">
        <v>231</v>
      </c>
      <c r="H15" s="144" t="s">
        <v>237</v>
      </c>
      <c r="I15" s="180">
        <f>SUM(F15+F7)</f>
        <v>83.7</v>
      </c>
      <c r="J15" s="145" t="s">
        <v>8</v>
      </c>
    </row>
    <row r="16" spans="1:10">
      <c r="A16" s="177"/>
      <c r="B16" s="189" t="s">
        <v>232</v>
      </c>
      <c r="C16" s="188">
        <v>2.6</v>
      </c>
      <c r="D16" s="188" t="s">
        <v>231</v>
      </c>
      <c r="E16" s="177"/>
      <c r="F16" s="177"/>
      <c r="G16" s="177"/>
    </row>
    <row r="17" spans="1:7">
      <c r="A17" s="177"/>
      <c r="B17" s="189" t="s">
        <v>232</v>
      </c>
      <c r="C17" s="188">
        <v>2.6</v>
      </c>
      <c r="D17" s="188" t="s">
        <v>231</v>
      </c>
      <c r="E17" s="177"/>
      <c r="F17" s="177"/>
      <c r="G17" s="177"/>
    </row>
    <row r="18" spans="1:7">
      <c r="A18" s="177"/>
      <c r="B18" s="177" t="s">
        <v>236</v>
      </c>
      <c r="C18" s="177">
        <v>1.6</v>
      </c>
      <c r="D18" s="177" t="s">
        <v>231</v>
      </c>
      <c r="E18" t="s">
        <v>227</v>
      </c>
      <c r="F18" s="177" t="s">
        <v>161</v>
      </c>
      <c r="G18" s="177"/>
    </row>
    <row r="19" spans="1:7">
      <c r="A19" s="177"/>
      <c r="B19" s="189" t="s">
        <v>232</v>
      </c>
      <c r="C19" s="188">
        <v>2.6</v>
      </c>
      <c r="D19" s="188" t="s">
        <v>231</v>
      </c>
      <c r="E19" s="177"/>
      <c r="F19" s="177">
        <v>26.5</v>
      </c>
      <c r="G19" s="177" t="s">
        <v>231</v>
      </c>
    </row>
    <row r="20" spans="1:7">
      <c r="A20" s="177"/>
      <c r="B20" s="177" t="s">
        <v>236</v>
      </c>
      <c r="C20" s="177">
        <v>1.6</v>
      </c>
      <c r="D20" s="177" t="s">
        <v>231</v>
      </c>
      <c r="E20" s="177"/>
      <c r="F20" s="177">
        <v>26.5</v>
      </c>
      <c r="G20" s="177" t="s">
        <v>231</v>
      </c>
    </row>
    <row r="21" spans="1:7">
      <c r="A21" s="177"/>
      <c r="B21" s="177" t="s">
        <v>236</v>
      </c>
      <c r="C21" s="177">
        <v>1.6</v>
      </c>
      <c r="D21" s="177" t="s">
        <v>231</v>
      </c>
      <c r="E21" s="177"/>
      <c r="F21" s="177">
        <v>26.5</v>
      </c>
      <c r="G21" s="177" t="s">
        <v>231</v>
      </c>
    </row>
    <row r="22" spans="1:7">
      <c r="A22" s="177"/>
      <c r="B22" s="181"/>
      <c r="C22" s="181">
        <f>SUM(C5:C21)</f>
        <v>38.720000000000013</v>
      </c>
      <c r="D22" s="181" t="s">
        <v>231</v>
      </c>
      <c r="E22" s="177"/>
      <c r="F22" s="177">
        <v>18.3</v>
      </c>
      <c r="G22" s="177" t="s">
        <v>231</v>
      </c>
    </row>
    <row r="23" spans="1:7">
      <c r="A23" s="177"/>
      <c r="B23" s="188" t="s">
        <v>9</v>
      </c>
      <c r="C23" s="188">
        <v>9</v>
      </c>
      <c r="D23" s="177"/>
      <c r="E23" s="177"/>
      <c r="F23" s="177">
        <v>18.3</v>
      </c>
      <c r="G23" s="177" t="s">
        <v>231</v>
      </c>
    </row>
    <row r="24" spans="1:7">
      <c r="A24" s="177"/>
      <c r="B24" s="177"/>
      <c r="C24" s="177"/>
      <c r="D24" s="177"/>
      <c r="E24" s="177"/>
      <c r="F24" s="177">
        <v>3.24</v>
      </c>
      <c r="G24" s="177" t="s">
        <v>231</v>
      </c>
    </row>
    <row r="25" spans="1:7">
      <c r="A25" s="177"/>
      <c r="B25" s="177"/>
      <c r="C25" s="177"/>
      <c r="D25" s="177"/>
      <c r="E25" s="177"/>
      <c r="F25" s="177">
        <v>3.4</v>
      </c>
      <c r="G25" s="177" t="s">
        <v>231</v>
      </c>
    </row>
    <row r="26" spans="1:7">
      <c r="A26" t="s">
        <v>233</v>
      </c>
      <c r="B26" s="177" t="s">
        <v>228</v>
      </c>
      <c r="C26" s="177" t="s">
        <v>229</v>
      </c>
      <c r="D26" s="177">
        <f>SUM(C22+C31)</f>
        <v>48.120000000000012</v>
      </c>
      <c r="E26" s="177" t="s">
        <v>8</v>
      </c>
      <c r="F26" s="177">
        <v>7.5</v>
      </c>
      <c r="G26" s="177" t="s">
        <v>231</v>
      </c>
    </row>
    <row r="27" spans="1:7">
      <c r="A27" s="177"/>
      <c r="B27" s="177" t="s">
        <v>236</v>
      </c>
      <c r="C27" s="177">
        <v>1.6</v>
      </c>
      <c r="D27" s="177" t="s">
        <v>231</v>
      </c>
      <c r="E27" s="181"/>
      <c r="F27" s="181">
        <f>SUM(F19:F26)</f>
        <v>130.24</v>
      </c>
      <c r="G27" s="181" t="s">
        <v>231</v>
      </c>
    </row>
    <row r="28" spans="1:7">
      <c r="A28" s="177"/>
      <c r="B28" s="188" t="s">
        <v>232</v>
      </c>
      <c r="C28" s="188">
        <v>2.6</v>
      </c>
      <c r="D28" s="188" t="s">
        <v>231</v>
      </c>
      <c r="E28" s="177"/>
      <c r="F28" s="177"/>
      <c r="G28" s="177"/>
    </row>
    <row r="29" spans="1:7">
      <c r="A29" s="177"/>
      <c r="B29" s="188" t="s">
        <v>232</v>
      </c>
      <c r="C29" s="188">
        <v>2.6</v>
      </c>
      <c r="D29" s="188" t="s">
        <v>231</v>
      </c>
      <c r="E29" t="s">
        <v>233</v>
      </c>
      <c r="F29" s="177" t="s">
        <v>161</v>
      </c>
      <c r="G29" s="177"/>
    </row>
    <row r="30" spans="1:7">
      <c r="A30" s="177"/>
      <c r="B30" s="188" t="s">
        <v>232</v>
      </c>
      <c r="C30" s="188">
        <v>2.6</v>
      </c>
      <c r="D30" s="188" t="s">
        <v>231</v>
      </c>
      <c r="E30" s="177"/>
      <c r="F30" s="177">
        <v>17.149999999999999</v>
      </c>
      <c r="G30" s="177" t="s">
        <v>231</v>
      </c>
    </row>
    <row r="31" spans="1:7">
      <c r="A31" s="177"/>
      <c r="B31" s="181"/>
      <c r="C31" s="181">
        <f>SUM(C27:C30)</f>
        <v>9.4</v>
      </c>
      <c r="D31" s="181" t="s">
        <v>231</v>
      </c>
      <c r="E31" s="177"/>
      <c r="F31" s="177">
        <v>10.25</v>
      </c>
      <c r="G31" s="177" t="s">
        <v>231</v>
      </c>
    </row>
    <row r="32" spans="1:7">
      <c r="A32" s="177"/>
      <c r="B32" s="188" t="s">
        <v>9</v>
      </c>
      <c r="C32" s="188">
        <v>3</v>
      </c>
      <c r="D32" s="177"/>
      <c r="E32" s="177"/>
      <c r="F32" s="177">
        <v>10.25</v>
      </c>
      <c r="G32" s="177" t="s">
        <v>231</v>
      </c>
    </row>
    <row r="33" spans="1:10">
      <c r="A33" s="177"/>
      <c r="B33" s="177"/>
      <c r="C33" s="177"/>
      <c r="D33" s="177"/>
      <c r="E33" s="177"/>
      <c r="F33" s="177">
        <v>17.149999999999999</v>
      </c>
      <c r="G33" s="177" t="s">
        <v>231</v>
      </c>
    </row>
    <row r="34" spans="1:10" ht="13.5" thickBot="1">
      <c r="A34" s="177"/>
      <c r="B34" s="177"/>
      <c r="C34" s="177"/>
      <c r="D34" s="177"/>
      <c r="E34" s="177"/>
      <c r="F34" s="177">
        <v>13.55</v>
      </c>
      <c r="G34" s="177" t="s">
        <v>231</v>
      </c>
    </row>
    <row r="35" spans="1:10" ht="13.5" thickBot="1">
      <c r="A35" t="s">
        <v>227</v>
      </c>
      <c r="B35" s="177" t="s">
        <v>239</v>
      </c>
      <c r="C35" s="177"/>
      <c r="D35" s="177"/>
      <c r="E35" s="181"/>
      <c r="F35" s="181">
        <f>SUM(F30:F34)</f>
        <v>68.349999999999994</v>
      </c>
      <c r="G35" s="181" t="s">
        <v>231</v>
      </c>
      <c r="H35" s="144" t="s">
        <v>237</v>
      </c>
      <c r="I35" s="180">
        <f>SUM(F35+F27)</f>
        <v>198.59</v>
      </c>
      <c r="J35" s="145" t="s">
        <v>8</v>
      </c>
    </row>
    <row r="36" spans="1:10">
      <c r="A36" s="177"/>
      <c r="B36" s="177"/>
      <c r="C36" s="177"/>
      <c r="D36" s="177"/>
      <c r="E36" s="177"/>
      <c r="F36" s="177"/>
      <c r="G36" s="177"/>
    </row>
    <row r="37" spans="1:10">
      <c r="A37" s="177"/>
      <c r="B37" s="177">
        <v>422.43</v>
      </c>
      <c r="C37" s="177" t="s">
        <v>5</v>
      </c>
      <c r="D37" s="177"/>
      <c r="E37" s="177"/>
      <c r="F37" s="177"/>
      <c r="G37" s="177"/>
    </row>
    <row r="38" spans="1:10">
      <c r="A38" s="177"/>
      <c r="B38" s="177"/>
      <c r="C38" s="177"/>
      <c r="D38" s="177"/>
      <c r="E38" s="177"/>
      <c r="F38" s="177"/>
      <c r="G38" s="177"/>
    </row>
    <row r="39" spans="1:10" ht="13.5" thickBot="1">
      <c r="A39" t="s">
        <v>233</v>
      </c>
      <c r="B39" s="177" t="s">
        <v>239</v>
      </c>
      <c r="C39" s="177"/>
      <c r="D39" s="177"/>
      <c r="E39" s="177"/>
      <c r="F39" s="177"/>
      <c r="G39" s="177"/>
    </row>
    <row r="40" spans="1:10" ht="13.5" thickBot="1">
      <c r="A40" s="177"/>
      <c r="B40" s="177">
        <v>165</v>
      </c>
      <c r="C40" s="177" t="s">
        <v>5</v>
      </c>
      <c r="D40" s="144" t="s">
        <v>237</v>
      </c>
      <c r="E40" s="183">
        <f>SUM(B36:B40)</f>
        <v>587.43000000000006</v>
      </c>
      <c r="F40" s="184" t="s">
        <v>5</v>
      </c>
      <c r="G40" s="177"/>
    </row>
    <row r="42" spans="1:10">
      <c r="A42" s="177"/>
      <c r="B42" s="177"/>
      <c r="C42" s="177"/>
      <c r="D42" s="186">
        <v>0.3</v>
      </c>
      <c r="E42" s="187">
        <f>SUM(E40*0.3)</f>
        <v>176.22900000000001</v>
      </c>
      <c r="F42" s="185"/>
      <c r="G42" s="177"/>
    </row>
    <row r="43" spans="1:10">
      <c r="A43" s="177"/>
      <c r="B43" s="177"/>
      <c r="C43" s="177"/>
      <c r="E43" s="185"/>
      <c r="F43" s="185"/>
      <c r="G43" s="177"/>
    </row>
    <row r="44" spans="1:10">
      <c r="A44" s="177"/>
      <c r="B44" s="177"/>
      <c r="C44" s="177"/>
      <c r="E44" s="185"/>
      <c r="F44" s="185"/>
      <c r="G44" s="177"/>
    </row>
    <row r="45" spans="1:10">
      <c r="A45" s="177" t="s">
        <v>240</v>
      </c>
      <c r="B45" s="177"/>
      <c r="C45" s="177"/>
      <c r="E45" s="185"/>
      <c r="F45" s="185"/>
      <c r="G45" s="177"/>
    </row>
    <row r="46" spans="1:10">
      <c r="A46" s="177">
        <v>18.3</v>
      </c>
      <c r="B46" s="177">
        <v>18.3</v>
      </c>
      <c r="C46" s="177">
        <v>3.85</v>
      </c>
      <c r="D46" s="177">
        <v>3.85</v>
      </c>
      <c r="E46" s="185">
        <v>8</v>
      </c>
      <c r="F46" s="185">
        <f>SUM(A46:E46)</f>
        <v>52.300000000000004</v>
      </c>
      <c r="G46" s="177" t="s">
        <v>8</v>
      </c>
    </row>
    <row r="47" spans="1:10" ht="13.5" thickBot="1">
      <c r="A47" s="177">
        <v>10.25</v>
      </c>
      <c r="B47" s="177">
        <v>10.25</v>
      </c>
      <c r="C47" s="177"/>
      <c r="E47" s="185"/>
      <c r="F47" s="185">
        <f>SUM(A47:E47)</f>
        <v>20.5</v>
      </c>
      <c r="G47" s="185"/>
    </row>
    <row r="48" spans="1:10" ht="13.5" thickBot="1">
      <c r="A48" s="177"/>
      <c r="B48" s="177"/>
      <c r="C48" s="177"/>
      <c r="E48" s="182" t="s">
        <v>240</v>
      </c>
      <c r="F48" s="183">
        <f>SUM(F46:F47)</f>
        <v>72.800000000000011</v>
      </c>
      <c r="G48" s="184" t="s">
        <v>8</v>
      </c>
    </row>
    <row r="49" spans="1:8">
      <c r="A49" s="177"/>
      <c r="B49" s="177"/>
      <c r="C49" s="177"/>
      <c r="E49" s="185"/>
      <c r="F49" s="185"/>
      <c r="G49" s="177"/>
    </row>
    <row r="50" spans="1:8">
      <c r="A50" s="177" t="s">
        <v>241</v>
      </c>
      <c r="B50" s="177"/>
      <c r="C50" s="177"/>
      <c r="E50" s="185"/>
      <c r="F50" s="185"/>
      <c r="G50" s="177"/>
    </row>
    <row r="51" spans="1:8">
      <c r="A51" s="177">
        <v>26.5</v>
      </c>
      <c r="B51" s="177">
        <v>23.5</v>
      </c>
      <c r="C51" s="177">
        <v>23.5</v>
      </c>
      <c r="D51" s="177">
        <v>26.5</v>
      </c>
      <c r="F51" s="185">
        <f>SUM(A51:E51)</f>
        <v>100</v>
      </c>
      <c r="G51" s="177"/>
    </row>
    <row r="52" spans="1:8" ht="13.5" thickBot="1">
      <c r="A52" s="177">
        <v>17.5</v>
      </c>
      <c r="B52" s="185">
        <v>17.5</v>
      </c>
      <c r="C52" s="177"/>
      <c r="E52" s="185"/>
      <c r="F52" s="185">
        <f>SUM(A52:E52)</f>
        <v>35</v>
      </c>
      <c r="G52" s="177"/>
    </row>
    <row r="53" spans="1:8" ht="13.5" thickBot="1">
      <c r="A53" s="177"/>
      <c r="B53" s="177"/>
      <c r="C53" s="177"/>
      <c r="D53" s="182" t="s">
        <v>241</v>
      </c>
      <c r="E53" s="180"/>
      <c r="F53" s="183">
        <f>SUM(F51:F52)</f>
        <v>135</v>
      </c>
      <c r="G53" s="184" t="s">
        <v>8</v>
      </c>
      <c r="H53">
        <f>SUM(F53+F48+D26)</f>
        <v>255.92000000000002</v>
      </c>
    </row>
    <row r="54" spans="1:8">
      <c r="A54" s="177"/>
      <c r="B54" s="177"/>
      <c r="C54" s="177"/>
      <c r="D54" s="185"/>
      <c r="F54" s="185"/>
      <c r="G54" s="185"/>
    </row>
    <row r="55" spans="1:8" ht="13.5" thickBot="1">
      <c r="A55" s="177" t="s">
        <v>243</v>
      </c>
      <c r="B55" s="177"/>
      <c r="C55" s="177"/>
      <c r="D55" s="185"/>
      <c r="F55" s="185"/>
      <c r="G55" s="185"/>
    </row>
    <row r="56" spans="1:8" ht="13.5" thickBot="1">
      <c r="A56" s="177">
        <v>0.03</v>
      </c>
      <c r="B56" s="177">
        <v>587</v>
      </c>
      <c r="C56" s="177"/>
      <c r="D56" s="182" t="s">
        <v>243</v>
      </c>
      <c r="E56" s="180"/>
      <c r="F56" s="183">
        <f>SUM(A56*B56)</f>
        <v>17.61</v>
      </c>
      <c r="G56" s="184" t="s">
        <v>7</v>
      </c>
    </row>
  </sheetData>
  <pageMargins left="0.7" right="0.7" top="0.75" bottom="0.75" header="0.3" footer="0.3"/>
  <pageSetup paperSize="9" scale="75"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89"/>
  <sheetViews>
    <sheetView view="pageBreakPreview" zoomScale="91" zoomScaleNormal="100" zoomScaleSheetLayoutView="91" workbookViewId="0">
      <selection activeCell="A2" sqref="A2:XFD2"/>
    </sheetView>
  </sheetViews>
  <sheetFormatPr defaultRowHeight="15.75"/>
  <cols>
    <col min="1" max="1" width="4.42578125" style="9" customWidth="1"/>
    <col min="2" max="2" width="43" style="20" customWidth="1"/>
    <col min="3" max="3" width="6.140625" style="10" customWidth="1"/>
    <col min="4" max="4" width="9.85546875" style="1" customWidth="1"/>
    <col min="5" max="5" width="13.42578125" style="1" customWidth="1"/>
    <col min="6" max="6" width="14.85546875" style="1" customWidth="1"/>
    <col min="7" max="7" width="11" style="1" bestFit="1" customWidth="1"/>
    <col min="8" max="8" width="9.140625" style="1"/>
    <col min="9" max="9" width="52.7109375" style="1" customWidth="1"/>
    <col min="10" max="12" width="9.140625" style="1"/>
    <col min="13" max="13" width="13.28515625" style="1" customWidth="1"/>
    <col min="14" max="16384" width="9.140625" style="1"/>
  </cols>
  <sheetData>
    <row r="1" spans="2:6">
      <c r="B1" s="11" t="s">
        <v>114</v>
      </c>
      <c r="C1" s="27"/>
      <c r="D1" s="25"/>
      <c r="E1" s="26"/>
      <c r="F1" s="37"/>
    </row>
    <row r="2" spans="2:6">
      <c r="B2" s="11"/>
      <c r="C2" s="27"/>
      <c r="D2" s="25"/>
      <c r="E2" s="26"/>
      <c r="F2" s="37"/>
    </row>
    <row r="3" spans="2:6">
      <c r="B3" s="11"/>
      <c r="C3" s="27"/>
      <c r="D3" s="25"/>
      <c r="E3" s="26"/>
      <c r="F3" s="37"/>
    </row>
    <row r="4" spans="2:6">
      <c r="B4" s="11"/>
      <c r="C4" s="27"/>
      <c r="D4" s="25"/>
      <c r="E4" s="26"/>
      <c r="F4" s="37"/>
    </row>
    <row r="5" spans="2:6" ht="30">
      <c r="B5" s="4" t="s">
        <v>30</v>
      </c>
    </row>
    <row r="6" spans="2:6" ht="30">
      <c r="B6" s="4" t="s">
        <v>31</v>
      </c>
    </row>
    <row r="7" spans="2:6" ht="45">
      <c r="B7" s="4" t="s">
        <v>32</v>
      </c>
    </row>
    <row r="8" spans="2:6" ht="30">
      <c r="B8" s="4" t="s">
        <v>23</v>
      </c>
    </row>
    <row r="9" spans="2:6">
      <c r="B9" s="4" t="s">
        <v>24</v>
      </c>
    </row>
    <row r="10" spans="2:6" ht="30">
      <c r="B10" s="4" t="s">
        <v>33</v>
      </c>
    </row>
    <row r="11" spans="2:6" ht="45">
      <c r="B11" s="4" t="s">
        <v>34</v>
      </c>
    </row>
    <row r="12" spans="2:6" ht="32.25" customHeight="1">
      <c r="B12" s="4" t="s">
        <v>35</v>
      </c>
    </row>
    <row r="13" spans="2:6" ht="50.25" customHeight="1">
      <c r="B13" s="4" t="s">
        <v>25</v>
      </c>
    </row>
    <row r="14" spans="2:6" ht="54" customHeight="1">
      <c r="B14" s="4" t="s">
        <v>36</v>
      </c>
    </row>
    <row r="15" spans="2:6" ht="38.25" customHeight="1">
      <c r="B15" s="4" t="s">
        <v>37</v>
      </c>
    </row>
    <row r="16" spans="2:6" ht="30">
      <c r="B16" s="4" t="s">
        <v>38</v>
      </c>
    </row>
    <row r="17" spans="2:2" ht="30">
      <c r="B17" s="4" t="s">
        <v>39</v>
      </c>
    </row>
    <row r="18" spans="2:2" ht="64.5" customHeight="1">
      <c r="B18" s="4" t="s">
        <v>40</v>
      </c>
    </row>
    <row r="19" spans="2:2">
      <c r="B19" s="12"/>
    </row>
    <row r="20" spans="2:2">
      <c r="B20" s="13" t="s">
        <v>41</v>
      </c>
    </row>
    <row r="21" spans="2:2" ht="30">
      <c r="B21" s="4" t="s">
        <v>42</v>
      </c>
    </row>
    <row r="22" spans="2:2">
      <c r="B22" s="5" t="s">
        <v>43</v>
      </c>
    </row>
    <row r="23" spans="2:2" ht="36" customHeight="1">
      <c r="B23" s="5" t="s">
        <v>44</v>
      </c>
    </row>
    <row r="24" spans="2:2" ht="34.5" customHeight="1">
      <c r="B24" s="5" t="s">
        <v>45</v>
      </c>
    </row>
    <row r="25" spans="2:2">
      <c r="B25" s="5" t="s">
        <v>46</v>
      </c>
    </row>
    <row r="26" spans="2:2" ht="30">
      <c r="B26" s="5" t="s">
        <v>47</v>
      </c>
    </row>
    <row r="27" spans="2:2">
      <c r="B27" s="5" t="s">
        <v>48</v>
      </c>
    </row>
    <row r="28" spans="2:2" ht="30.75" customHeight="1">
      <c r="B28" s="5" t="s">
        <v>49</v>
      </c>
    </row>
    <row r="29" spans="2:2">
      <c r="B29" s="5" t="s">
        <v>50</v>
      </c>
    </row>
    <row r="30" spans="2:2">
      <c r="B30" s="5" t="s">
        <v>51</v>
      </c>
    </row>
    <row r="31" spans="2:2">
      <c r="B31" s="5" t="s">
        <v>52</v>
      </c>
    </row>
    <row r="32" spans="2:2">
      <c r="B32" s="5" t="s">
        <v>53</v>
      </c>
    </row>
    <row r="33" spans="2:2" ht="30">
      <c r="B33" s="5" t="s">
        <v>54</v>
      </c>
    </row>
    <row r="34" spans="2:2">
      <c r="B34" s="5" t="s">
        <v>55</v>
      </c>
    </row>
    <row r="35" spans="2:2" ht="36" customHeight="1">
      <c r="B35" s="5" t="s">
        <v>56</v>
      </c>
    </row>
    <row r="36" spans="2:2">
      <c r="B36" s="5" t="s">
        <v>57</v>
      </c>
    </row>
    <row r="37" spans="2:2" ht="30">
      <c r="B37" s="5" t="s">
        <v>58</v>
      </c>
    </row>
    <row r="38" spans="2:2">
      <c r="B38" s="5" t="s">
        <v>59</v>
      </c>
    </row>
    <row r="39" spans="2:2" ht="45">
      <c r="B39" s="5" t="s">
        <v>60</v>
      </c>
    </row>
    <row r="40" spans="2:2">
      <c r="B40" s="5" t="s">
        <v>61</v>
      </c>
    </row>
    <row r="41" spans="2:2" ht="45">
      <c r="B41" s="4" t="s">
        <v>62</v>
      </c>
    </row>
    <row r="42" spans="2:2">
      <c r="B42" s="5" t="s">
        <v>63</v>
      </c>
    </row>
    <row r="43" spans="2:2" ht="30">
      <c r="B43" s="4" t="s">
        <v>64</v>
      </c>
    </row>
    <row r="44" spans="2:2">
      <c r="B44" s="5" t="s">
        <v>65</v>
      </c>
    </row>
    <row r="45" spans="2:2" ht="45">
      <c r="B45" s="4" t="s">
        <v>66</v>
      </c>
    </row>
    <row r="46" spans="2:2">
      <c r="B46" s="5" t="s">
        <v>67</v>
      </c>
    </row>
    <row r="47" spans="2:2" ht="45">
      <c r="B47" s="5" t="s">
        <v>28</v>
      </c>
    </row>
    <row r="48" spans="2:2">
      <c r="B48" s="5" t="s">
        <v>29</v>
      </c>
    </row>
    <row r="49" spans="1:6" ht="30">
      <c r="B49" s="4" t="s">
        <v>68</v>
      </c>
    </row>
    <row r="50" spans="1:6">
      <c r="B50" s="4" t="s">
        <v>69</v>
      </c>
    </row>
    <row r="51" spans="1:6" ht="45">
      <c r="B51" s="4" t="s">
        <v>26</v>
      </c>
    </row>
    <row r="52" spans="1:6">
      <c r="B52" s="4" t="s">
        <v>27</v>
      </c>
    </row>
    <row r="53" spans="1:6" ht="36" customHeight="1">
      <c r="B53" s="4" t="s">
        <v>70</v>
      </c>
    </row>
    <row r="54" spans="1:6">
      <c r="B54" s="4" t="s">
        <v>71</v>
      </c>
    </row>
    <row r="55" spans="1:6">
      <c r="B55" s="14"/>
    </row>
    <row r="56" spans="1:6">
      <c r="A56" s="15"/>
      <c r="B56" s="13" t="s">
        <v>72</v>
      </c>
      <c r="C56" s="16"/>
      <c r="D56" s="7"/>
      <c r="E56" s="7"/>
      <c r="F56" s="7"/>
    </row>
    <row r="57" spans="1:6" ht="45">
      <c r="A57" s="15"/>
      <c r="B57" s="12" t="s">
        <v>73</v>
      </c>
      <c r="C57" s="16"/>
      <c r="D57" s="7"/>
      <c r="E57" s="7"/>
      <c r="F57" s="7"/>
    </row>
    <row r="58" spans="1:6">
      <c r="A58" s="15"/>
      <c r="B58" s="14" t="s">
        <v>74</v>
      </c>
      <c r="C58" s="16"/>
      <c r="D58" s="7"/>
      <c r="E58" s="7"/>
      <c r="F58" s="7"/>
    </row>
    <row r="59" spans="1:6" ht="45">
      <c r="A59" s="15"/>
      <c r="B59" s="12" t="s">
        <v>75</v>
      </c>
      <c r="C59" s="16"/>
      <c r="D59" s="7"/>
      <c r="E59" s="7"/>
      <c r="F59" s="7"/>
    </row>
    <row r="60" spans="1:6">
      <c r="A60" s="15"/>
      <c r="B60" s="14" t="s">
        <v>76</v>
      </c>
      <c r="C60" s="16"/>
      <c r="D60" s="7"/>
      <c r="E60" s="7"/>
      <c r="F60" s="7"/>
    </row>
    <row r="61" spans="1:6" ht="30">
      <c r="A61" s="15"/>
      <c r="B61" s="4" t="s">
        <v>77</v>
      </c>
      <c r="C61" s="16"/>
      <c r="D61" s="7"/>
      <c r="E61" s="7"/>
      <c r="F61" s="7"/>
    </row>
    <row r="62" spans="1:6">
      <c r="A62" s="15"/>
      <c r="B62" s="13" t="s">
        <v>78</v>
      </c>
      <c r="C62" s="16"/>
      <c r="D62" s="7"/>
      <c r="E62" s="7"/>
      <c r="F62" s="7"/>
    </row>
    <row r="63" spans="1:6" s="7" customFormat="1" ht="15">
      <c r="A63" s="15"/>
      <c r="B63" s="13" t="s">
        <v>79</v>
      </c>
      <c r="C63" s="16"/>
    </row>
    <row r="64" spans="1:6" s="7" customFormat="1" ht="45">
      <c r="A64" s="15"/>
      <c r="B64" s="4" t="s">
        <v>80</v>
      </c>
      <c r="C64" s="16"/>
    </row>
    <row r="65" spans="1:6" s="7" customFormat="1" ht="15">
      <c r="A65" s="15"/>
      <c r="B65" s="5" t="s">
        <v>81</v>
      </c>
      <c r="C65" s="16"/>
    </row>
    <row r="66" spans="1:6" s="7" customFormat="1" ht="30">
      <c r="A66" s="15"/>
      <c r="B66" s="4" t="s">
        <v>82</v>
      </c>
      <c r="C66" s="16"/>
    </row>
    <row r="67" spans="1:6" s="7" customFormat="1" ht="15">
      <c r="A67" s="15"/>
      <c r="B67" s="5" t="s">
        <v>83</v>
      </c>
      <c r="C67" s="16"/>
    </row>
    <row r="68" spans="1:6" s="7" customFormat="1" ht="30">
      <c r="A68" s="15"/>
      <c r="B68" s="4" t="s">
        <v>84</v>
      </c>
      <c r="C68" s="16"/>
    </row>
    <row r="69" spans="1:6" s="7" customFormat="1" ht="15">
      <c r="A69" s="15"/>
      <c r="B69" s="5" t="s">
        <v>85</v>
      </c>
      <c r="C69" s="16"/>
    </row>
    <row r="70" spans="1:6" s="7" customFormat="1" ht="45">
      <c r="A70" s="15"/>
      <c r="B70" s="4" t="s">
        <v>86</v>
      </c>
      <c r="C70" s="16"/>
    </row>
    <row r="71" spans="1:6" s="7" customFormat="1" ht="22.5" customHeight="1">
      <c r="A71" s="15"/>
      <c r="B71" s="5" t="s">
        <v>87</v>
      </c>
      <c r="C71" s="16"/>
    </row>
    <row r="72" spans="1:6" s="7" customFormat="1" ht="15">
      <c r="A72" s="15"/>
      <c r="B72" s="5" t="s">
        <v>88</v>
      </c>
      <c r="C72" s="16"/>
    </row>
    <row r="73" spans="1:6" s="7" customFormat="1" ht="57.75" customHeight="1">
      <c r="A73" s="15"/>
      <c r="B73" s="5" t="s">
        <v>89</v>
      </c>
      <c r="C73" s="16"/>
    </row>
    <row r="74" spans="1:6" s="7" customFormat="1" ht="23.25" customHeight="1">
      <c r="A74" s="15"/>
      <c r="B74" s="5" t="s">
        <v>22</v>
      </c>
      <c r="C74" s="16"/>
    </row>
    <row r="75" spans="1:6" s="7" customFormat="1" ht="25.5" customHeight="1">
      <c r="A75" s="15"/>
      <c r="B75" s="5" t="s">
        <v>90</v>
      </c>
      <c r="C75" s="16"/>
    </row>
    <row r="76" spans="1:6" s="7" customFormat="1" ht="25.5" customHeight="1">
      <c r="A76" s="15"/>
      <c r="B76" s="11" t="s">
        <v>114</v>
      </c>
      <c r="C76" s="16"/>
    </row>
    <row r="77" spans="1:6" s="7" customFormat="1" ht="21.75" customHeight="1">
      <c r="A77" s="38" t="s">
        <v>91</v>
      </c>
      <c r="B77" s="39" t="s">
        <v>92</v>
      </c>
      <c r="C77" s="39" t="s">
        <v>93</v>
      </c>
      <c r="D77" s="39" t="s">
        <v>94</v>
      </c>
      <c r="E77" s="40" t="s">
        <v>95</v>
      </c>
      <c r="F77" s="40" t="s">
        <v>96</v>
      </c>
    </row>
    <row r="78" spans="1:6" s="7" customFormat="1" ht="84.75" customHeight="1">
      <c r="A78" s="9" t="s">
        <v>0</v>
      </c>
      <c r="B78" s="47" t="s">
        <v>158</v>
      </c>
      <c r="C78" s="39" t="s">
        <v>5</v>
      </c>
      <c r="D78" s="74">
        <v>100</v>
      </c>
      <c r="E78" s="49">
        <v>22</v>
      </c>
      <c r="F78" s="49">
        <f>+E78*D78</f>
        <v>2200</v>
      </c>
    </row>
    <row r="79" spans="1:6" s="7" customFormat="1" ht="15" customHeight="1">
      <c r="A79" s="9"/>
      <c r="B79" s="20"/>
      <c r="C79" s="10"/>
      <c r="D79" s="6"/>
      <c r="E79" s="8"/>
      <c r="F79" s="8"/>
    </row>
    <row r="80" spans="1:6" s="7" customFormat="1" ht="87.75" customHeight="1">
      <c r="A80" s="9" t="s">
        <v>1</v>
      </c>
      <c r="B80" s="47" t="s">
        <v>115</v>
      </c>
      <c r="C80" s="39" t="s">
        <v>8</v>
      </c>
      <c r="D80" s="74">
        <v>50</v>
      </c>
      <c r="E80" s="49">
        <v>5</v>
      </c>
      <c r="F80" s="49">
        <f>+E80*D80</f>
        <v>250</v>
      </c>
    </row>
    <row r="81" spans="1:13" s="7" customFormat="1" ht="14.25" customHeight="1">
      <c r="A81" s="9"/>
      <c r="C81" s="16"/>
      <c r="I81" s="20"/>
      <c r="J81" s="75"/>
      <c r="K81" s="60"/>
      <c r="L81" s="2"/>
      <c r="M81" s="2"/>
    </row>
    <row r="82" spans="1:13" s="7" customFormat="1" ht="100.5" customHeight="1">
      <c r="A82" s="9" t="s">
        <v>109</v>
      </c>
      <c r="B82" s="20" t="s">
        <v>116</v>
      </c>
      <c r="C82" s="10"/>
      <c r="D82" s="6"/>
      <c r="E82" s="8"/>
      <c r="F82" s="8"/>
    </row>
    <row r="83" spans="1:13" s="7" customFormat="1" ht="35.25" customHeight="1">
      <c r="B83" s="47" t="s">
        <v>123</v>
      </c>
      <c r="C83" s="76" t="s">
        <v>8</v>
      </c>
      <c r="D83" s="42">
        <v>20</v>
      </c>
      <c r="E83" s="143">
        <v>4.8</v>
      </c>
      <c r="F83" s="49">
        <f>+E83*D83</f>
        <v>96</v>
      </c>
    </row>
    <row r="84" spans="1:13" s="7" customFormat="1" ht="35.25" customHeight="1">
      <c r="B84" s="50" t="s">
        <v>117</v>
      </c>
      <c r="C84" s="77" t="s">
        <v>8</v>
      </c>
      <c r="D84" s="51">
        <v>10</v>
      </c>
      <c r="E84" s="78">
        <v>6</v>
      </c>
      <c r="F84" s="49">
        <f>+E84*D84</f>
        <v>60</v>
      </c>
    </row>
    <row r="85" spans="1:13" s="7" customFormat="1" ht="19.5" customHeight="1">
      <c r="C85" s="16"/>
    </row>
    <row r="86" spans="1:13" s="7" customFormat="1" ht="116.25" customHeight="1">
      <c r="A86" s="9" t="s">
        <v>3</v>
      </c>
      <c r="B86" s="47" t="s">
        <v>110</v>
      </c>
      <c r="C86" s="39" t="s">
        <v>8</v>
      </c>
      <c r="D86" s="42">
        <v>50</v>
      </c>
      <c r="E86" s="43">
        <v>9</v>
      </c>
      <c r="F86" s="43">
        <f>SUM(D86*E86)</f>
        <v>450</v>
      </c>
    </row>
    <row r="87" spans="1:13" s="7" customFormat="1">
      <c r="A87" s="9"/>
      <c r="B87" s="20"/>
      <c r="C87" s="75"/>
      <c r="D87" s="60"/>
      <c r="E87" s="2"/>
      <c r="F87" s="2"/>
    </row>
    <row r="88" spans="1:13" ht="117.75" customHeight="1">
      <c r="A88" s="9" t="s">
        <v>4</v>
      </c>
      <c r="B88" s="47" t="s">
        <v>104</v>
      </c>
      <c r="C88" s="39" t="s">
        <v>8</v>
      </c>
      <c r="D88" s="42">
        <v>0</v>
      </c>
      <c r="E88" s="80">
        <v>24</v>
      </c>
      <c r="F88" s="81">
        <f t="shared" ref="F88" si="0">SUM(D88*E88)</f>
        <v>0</v>
      </c>
    </row>
    <row r="89" spans="1:13" ht="20.25" customHeight="1">
      <c r="B89" s="1"/>
    </row>
    <row r="90" spans="1:13" ht="88.5" customHeight="1">
      <c r="A90" s="9" t="s">
        <v>13</v>
      </c>
      <c r="B90" s="47" t="s">
        <v>118</v>
      </c>
      <c r="C90" s="39" t="s">
        <v>8</v>
      </c>
      <c r="D90" s="42">
        <v>40</v>
      </c>
      <c r="E90" s="80">
        <v>25</v>
      </c>
      <c r="F90" s="81">
        <f>SUM(D90*E90)</f>
        <v>1000</v>
      </c>
    </row>
    <row r="91" spans="1:13" ht="15.75" customHeight="1"/>
    <row r="92" spans="1:13" ht="71.25" customHeight="1">
      <c r="A92" s="9" t="s">
        <v>14</v>
      </c>
      <c r="B92" s="47" t="s">
        <v>119</v>
      </c>
      <c r="C92" s="39" t="s">
        <v>6</v>
      </c>
      <c r="D92" s="42">
        <v>36</v>
      </c>
      <c r="E92" s="80">
        <v>180</v>
      </c>
      <c r="F92" s="81">
        <f>SUM(D92*E92)</f>
        <v>6480</v>
      </c>
      <c r="I92" s="6"/>
      <c r="M92" s="2"/>
    </row>
    <row r="93" spans="1:13" ht="19.5" customHeight="1">
      <c r="D93" s="6"/>
      <c r="E93" s="2"/>
      <c r="F93" s="8"/>
      <c r="I93" s="6"/>
      <c r="M93" s="2"/>
    </row>
    <row r="94" spans="1:13" ht="72" customHeight="1">
      <c r="A94" s="9" t="s">
        <v>15</v>
      </c>
      <c r="B94" s="47" t="s">
        <v>125</v>
      </c>
      <c r="C94" s="39" t="s">
        <v>5</v>
      </c>
      <c r="D94" s="74">
        <v>100</v>
      </c>
      <c r="E94" s="49">
        <v>22</v>
      </c>
      <c r="F94" s="49">
        <f>+E94*D94</f>
        <v>2200</v>
      </c>
      <c r="I94" s="6"/>
      <c r="M94" s="2"/>
    </row>
    <row r="95" spans="1:13" ht="19.5" customHeight="1">
      <c r="D95" s="6"/>
      <c r="E95" s="8"/>
      <c r="F95" s="8"/>
      <c r="I95" s="6"/>
      <c r="M95" s="2"/>
    </row>
    <row r="96" spans="1:13" ht="68.25" customHeight="1">
      <c r="A96" s="9" t="s">
        <v>16</v>
      </c>
      <c r="B96" s="47" t="s">
        <v>120</v>
      </c>
      <c r="C96" s="39" t="s">
        <v>8</v>
      </c>
      <c r="D96" s="74">
        <v>50</v>
      </c>
      <c r="E96" s="49">
        <v>28</v>
      </c>
      <c r="F96" s="49">
        <f>+E96*D96</f>
        <v>1400</v>
      </c>
      <c r="I96" s="6"/>
      <c r="M96" s="2"/>
    </row>
    <row r="97" spans="1:13" ht="18.75" customHeight="1">
      <c r="D97" s="60"/>
      <c r="E97" s="2"/>
      <c r="F97" s="2"/>
      <c r="I97" s="6"/>
      <c r="M97" s="2"/>
    </row>
    <row r="98" spans="1:13" ht="68.25" customHeight="1">
      <c r="A98" s="9" t="s">
        <v>18</v>
      </c>
      <c r="B98" s="47" t="s">
        <v>122</v>
      </c>
      <c r="C98" s="39" t="s">
        <v>8</v>
      </c>
      <c r="D98" s="74">
        <v>30</v>
      </c>
      <c r="E98" s="49">
        <v>30</v>
      </c>
      <c r="F98" s="49">
        <f>+E98*D98</f>
        <v>900</v>
      </c>
      <c r="I98" s="6"/>
      <c r="M98" s="2"/>
    </row>
    <row r="99" spans="1:13" ht="13.5" customHeight="1">
      <c r="D99" s="60"/>
      <c r="E99" s="2"/>
      <c r="F99" s="2"/>
      <c r="I99" s="6"/>
      <c r="M99" s="2"/>
    </row>
    <row r="100" spans="1:13" ht="66.75" customHeight="1">
      <c r="A100" s="9" t="s">
        <v>11</v>
      </c>
      <c r="B100" s="47" t="s">
        <v>121</v>
      </c>
      <c r="C100" s="39" t="s">
        <v>8</v>
      </c>
      <c r="D100" s="74">
        <v>20</v>
      </c>
      <c r="E100" s="49">
        <v>28</v>
      </c>
      <c r="F100" s="49">
        <f>+E100*D100</f>
        <v>560</v>
      </c>
      <c r="I100" s="6"/>
      <c r="M100" s="2"/>
    </row>
    <row r="101" spans="1:13" ht="19.5" customHeight="1">
      <c r="D101" s="6"/>
      <c r="E101" s="2"/>
      <c r="F101" s="8"/>
      <c r="I101" s="6"/>
      <c r="M101" s="2"/>
    </row>
    <row r="102" spans="1:13" ht="72" customHeight="1">
      <c r="A102" s="9" t="s">
        <v>10</v>
      </c>
      <c r="B102" s="47" t="s">
        <v>97</v>
      </c>
      <c r="C102" s="39" t="s">
        <v>6</v>
      </c>
      <c r="D102" s="42">
        <v>1</v>
      </c>
      <c r="E102" s="49">
        <v>2000</v>
      </c>
      <c r="F102" s="43">
        <f>SUM(D102*E102)</f>
        <v>2000</v>
      </c>
      <c r="I102" s="6"/>
      <c r="M102" s="2"/>
    </row>
    <row r="103" spans="1:13" ht="15.75" customHeight="1">
      <c r="D103" s="6"/>
      <c r="E103" s="2"/>
      <c r="F103" s="8"/>
      <c r="I103" s="6"/>
      <c r="M103" s="2"/>
    </row>
    <row r="104" spans="1:13" ht="135.75" customHeight="1">
      <c r="A104" s="9" t="s">
        <v>12</v>
      </c>
      <c r="B104" s="47" t="s">
        <v>152</v>
      </c>
      <c r="C104" s="76" t="s">
        <v>5</v>
      </c>
      <c r="D104" s="76">
        <v>426</v>
      </c>
      <c r="E104" s="124">
        <v>6.8</v>
      </c>
      <c r="F104" s="124">
        <f>+E104*D104</f>
        <v>2896.7999999999997</v>
      </c>
      <c r="I104" s="6"/>
      <c r="M104" s="2"/>
    </row>
    <row r="105" spans="1:13" ht="19.5" customHeight="1">
      <c r="A105" s="1"/>
      <c r="D105" s="6"/>
      <c r="E105" s="2"/>
      <c r="F105" s="8"/>
      <c r="I105" s="6"/>
      <c r="M105" s="2"/>
    </row>
    <row r="106" spans="1:13" ht="92.25" customHeight="1">
      <c r="A106" s="9" t="s">
        <v>17</v>
      </c>
      <c r="B106" s="47" t="s">
        <v>98</v>
      </c>
      <c r="C106" s="39" t="s">
        <v>7</v>
      </c>
      <c r="D106" s="42">
        <v>5</v>
      </c>
      <c r="E106" s="45">
        <v>75</v>
      </c>
      <c r="F106" s="43">
        <f>SUM(D106*E106)</f>
        <v>375</v>
      </c>
    </row>
    <row r="107" spans="1:13" ht="18.75" customHeight="1">
      <c r="A107" s="1"/>
    </row>
    <row r="108" spans="1:13" ht="57" customHeight="1" thickBot="1">
      <c r="A108" s="9" t="s">
        <v>19</v>
      </c>
      <c r="B108" s="63" t="s">
        <v>105</v>
      </c>
      <c r="C108" s="64" t="s">
        <v>6</v>
      </c>
      <c r="D108" s="65">
        <v>1</v>
      </c>
      <c r="E108" s="66">
        <f>SUM(F78:F107)</f>
        <v>20867.8</v>
      </c>
      <c r="F108" s="67">
        <f>SUM(E108*0.05)</f>
        <v>1043.3900000000001</v>
      </c>
    </row>
    <row r="109" spans="1:13" ht="35.25" customHeight="1" thickTop="1" thickBot="1">
      <c r="A109" s="1"/>
      <c r="B109" s="121" t="s">
        <v>124</v>
      </c>
      <c r="C109" s="29"/>
      <c r="D109" s="52"/>
      <c r="E109" s="52"/>
      <c r="F109" s="150">
        <f>SUM(F78:F108)</f>
        <v>21911.19</v>
      </c>
    </row>
    <row r="110" spans="1:13" ht="18.75" customHeight="1"/>
    <row r="111" spans="1:13" ht="16.5" customHeight="1">
      <c r="A111" s="1"/>
    </row>
    <row r="112" spans="1:13" ht="25.5" customHeight="1">
      <c r="D112" s="6"/>
      <c r="E112" s="8"/>
      <c r="F112" s="8"/>
    </row>
    <row r="113" spans="1:6" ht="16.5" customHeight="1"/>
    <row r="114" spans="1:6" ht="21.75" customHeight="1"/>
    <row r="115" spans="1:6" ht="17.25" customHeight="1">
      <c r="A115" s="1"/>
    </row>
    <row r="116" spans="1:6" s="7" customFormat="1" ht="17.25" customHeight="1">
      <c r="A116" s="9"/>
      <c r="B116" s="20"/>
      <c r="C116" s="10"/>
      <c r="D116" s="60"/>
      <c r="E116" s="2"/>
      <c r="F116" s="2"/>
    </row>
    <row r="117" spans="1:6" s="7" customFormat="1" ht="17.25" customHeight="1">
      <c r="A117" s="9"/>
      <c r="B117" s="20"/>
      <c r="C117" s="75"/>
      <c r="D117" s="60"/>
      <c r="E117" s="2"/>
      <c r="F117" s="2"/>
    </row>
    <row r="118" spans="1:6" s="7" customFormat="1" ht="17.25" customHeight="1">
      <c r="A118" s="9"/>
      <c r="B118" s="20"/>
      <c r="C118" s="10"/>
      <c r="D118" s="60"/>
      <c r="E118" s="2"/>
      <c r="F118" s="2"/>
    </row>
    <row r="119" spans="1:6" s="7" customFormat="1" ht="17.25" customHeight="1">
      <c r="A119" s="9"/>
      <c r="B119" s="20"/>
      <c r="C119" s="75"/>
      <c r="D119" s="60"/>
      <c r="E119" s="2"/>
      <c r="F119" s="2"/>
    </row>
    <row r="120" spans="1:6" s="7" customFormat="1" ht="17.25" customHeight="1">
      <c r="A120" s="9"/>
      <c r="B120" s="20"/>
      <c r="C120" s="10"/>
      <c r="D120" s="60"/>
      <c r="E120" s="2"/>
      <c r="F120" s="2"/>
    </row>
    <row r="121" spans="1:6" s="7" customFormat="1" ht="17.25" customHeight="1">
      <c r="A121" s="9"/>
      <c r="C121" s="16"/>
    </row>
    <row r="122" spans="1:6" ht="17.25" customHeight="1">
      <c r="B122" s="22"/>
      <c r="D122" s="6"/>
      <c r="E122" s="2"/>
      <c r="F122" s="2"/>
    </row>
    <row r="123" spans="1:6" ht="17.25" customHeight="1">
      <c r="B123" s="22"/>
      <c r="D123" s="6"/>
      <c r="E123" s="8"/>
      <c r="F123" s="8"/>
    </row>
    <row r="124" spans="1:6" ht="17.25" customHeight="1">
      <c r="B124" s="1"/>
    </row>
    <row r="125" spans="1:6" ht="17.25" customHeight="1">
      <c r="B125" s="22"/>
      <c r="D125" s="6"/>
      <c r="E125" s="8"/>
      <c r="F125" s="8"/>
    </row>
    <row r="126" spans="1:6" ht="17.25" customHeight="1">
      <c r="B126" s="17"/>
      <c r="C126" s="18"/>
      <c r="D126" s="19"/>
      <c r="E126" s="21"/>
      <c r="F126" s="8"/>
    </row>
    <row r="127" spans="1:6" ht="17.25" customHeight="1">
      <c r="B127" s="22"/>
      <c r="D127" s="19"/>
      <c r="E127" s="8"/>
      <c r="F127" s="8"/>
    </row>
    <row r="128" spans="1:6" ht="17.25" customHeight="1">
      <c r="B128" s="1"/>
    </row>
    <row r="129" spans="1:13" ht="17.25" customHeight="1">
      <c r="B129" s="22"/>
      <c r="D129" s="19"/>
      <c r="E129" s="8"/>
      <c r="F129" s="8"/>
    </row>
    <row r="130" spans="1:13" ht="17.25" customHeight="1">
      <c r="D130" s="6"/>
      <c r="E130" s="8"/>
      <c r="F130" s="8"/>
    </row>
    <row r="131" spans="1:13" ht="17.25" customHeight="1">
      <c r="B131" s="22"/>
      <c r="D131" s="19"/>
      <c r="E131" s="8"/>
      <c r="F131" s="8"/>
    </row>
    <row r="132" spans="1:13" ht="17.25" customHeight="1">
      <c r="B132" s="22"/>
      <c r="D132" s="19"/>
      <c r="E132" s="8"/>
      <c r="F132" s="8"/>
    </row>
    <row r="133" spans="1:13" ht="17.25" customHeight="1">
      <c r="B133" s="17"/>
      <c r="D133" s="19"/>
      <c r="E133" s="8"/>
      <c r="F133" s="8"/>
    </row>
    <row r="134" spans="1:13" ht="17.25" customHeight="1">
      <c r="B134" s="17"/>
      <c r="D134" s="6"/>
      <c r="E134" s="2"/>
      <c r="F134" s="2"/>
    </row>
    <row r="135" spans="1:13" ht="17.25" customHeight="1">
      <c r="A135" s="1"/>
      <c r="B135" s="1"/>
    </row>
    <row r="136" spans="1:13" ht="17.25" customHeight="1">
      <c r="D136" s="6"/>
      <c r="E136" s="8"/>
      <c r="F136" s="8"/>
    </row>
    <row r="137" spans="1:13" ht="17.25" customHeight="1">
      <c r="A137" s="1"/>
      <c r="B137" s="23"/>
      <c r="D137" s="6"/>
      <c r="E137" s="8"/>
      <c r="F137" s="8"/>
    </row>
    <row r="138" spans="1:13" ht="17.25" customHeight="1">
      <c r="D138" s="19"/>
      <c r="E138" s="8"/>
      <c r="F138" s="8"/>
    </row>
    <row r="139" spans="1:13" ht="17.25" customHeight="1">
      <c r="A139" s="1"/>
    </row>
    <row r="140" spans="1:13" ht="17.25" customHeight="1">
      <c r="D140" s="19"/>
      <c r="E140" s="8"/>
      <c r="F140" s="8"/>
      <c r="I140" s="17"/>
      <c r="J140" s="18"/>
      <c r="K140" s="19"/>
      <c r="L140" s="21"/>
      <c r="M140" s="8"/>
    </row>
    <row r="141" spans="1:13" ht="17.25" customHeight="1">
      <c r="A141" s="1"/>
      <c r="B141" s="1"/>
      <c r="I141" s="17"/>
      <c r="J141" s="18"/>
      <c r="K141" s="19"/>
      <c r="L141" s="21"/>
      <c r="M141" s="8"/>
    </row>
    <row r="142" spans="1:13" ht="17.25" customHeight="1">
      <c r="B142" s="22"/>
      <c r="D142" s="6"/>
      <c r="E142" s="2"/>
      <c r="F142" s="2"/>
    </row>
    <row r="143" spans="1:13" ht="17.25" customHeight="1">
      <c r="A143" s="1"/>
      <c r="D143" s="6"/>
      <c r="E143" s="2"/>
      <c r="F143" s="2"/>
    </row>
    <row r="144" spans="1:13" ht="17.25" customHeight="1">
      <c r="A144" s="1"/>
      <c r="B144" s="1"/>
    </row>
    <row r="145" spans="1:13" ht="17.25" customHeight="1">
      <c r="D145" s="6"/>
      <c r="E145" s="8"/>
      <c r="F145" s="8"/>
    </row>
    <row r="146" spans="1:13" ht="17.25" customHeight="1">
      <c r="D146" s="6"/>
      <c r="E146" s="8"/>
      <c r="F146" s="8"/>
    </row>
    <row r="147" spans="1:13" ht="17.25" customHeight="1">
      <c r="A147" s="1"/>
      <c r="D147" s="6"/>
      <c r="E147" s="8"/>
      <c r="F147" s="8"/>
    </row>
    <row r="148" spans="1:13" ht="17.25" customHeight="1">
      <c r="A148" s="1"/>
      <c r="B148" s="1"/>
    </row>
    <row r="149" spans="1:13" ht="17.25" customHeight="1">
      <c r="D149" s="6"/>
      <c r="E149" s="2"/>
      <c r="F149" s="8"/>
    </row>
    <row r="150" spans="1:13" ht="17.25" customHeight="1">
      <c r="A150" s="1"/>
    </row>
    <row r="151" spans="1:13" ht="17.25" customHeight="1">
      <c r="D151" s="6"/>
      <c r="E151" s="21"/>
      <c r="F151" s="8"/>
      <c r="I151" s="6"/>
      <c r="M151" s="2"/>
    </row>
    <row r="152" spans="1:13" ht="17.25" customHeight="1">
      <c r="B152" s="55"/>
      <c r="F152" s="8"/>
    </row>
    <row r="153" spans="1:13" ht="17.25" customHeight="1">
      <c r="B153" s="1"/>
    </row>
    <row r="154" spans="1:13" ht="17.25" customHeight="1"/>
    <row r="155" spans="1:13" ht="17.25" customHeight="1"/>
    <row r="156" spans="1:13" ht="17.25" customHeight="1"/>
    <row r="157" spans="1:13" ht="17.25" customHeight="1">
      <c r="B157" s="11"/>
    </row>
    <row r="158" spans="1:13" ht="17.25" customHeight="1">
      <c r="B158" s="10"/>
      <c r="D158" s="10"/>
      <c r="E158" s="53"/>
      <c r="F158" s="53"/>
    </row>
    <row r="159" spans="1:13" ht="17.25" customHeight="1">
      <c r="B159" s="17"/>
      <c r="D159" s="6"/>
      <c r="E159" s="8"/>
      <c r="F159" s="8"/>
    </row>
    <row r="160" spans="1:13" ht="17.25" customHeight="1">
      <c r="B160" s="22"/>
      <c r="D160" s="6"/>
      <c r="E160" s="8"/>
      <c r="F160" s="8"/>
    </row>
    <row r="161" spans="1:13" ht="17.25" customHeight="1">
      <c r="A161" s="1"/>
      <c r="B161" s="22"/>
      <c r="D161" s="58"/>
      <c r="E161" s="2"/>
      <c r="F161" s="2"/>
    </row>
    <row r="162" spans="1:13" ht="17.25" customHeight="1">
      <c r="B162" s="22"/>
      <c r="C162" s="18"/>
      <c r="D162" s="6"/>
      <c r="E162" s="54"/>
      <c r="F162" s="54"/>
    </row>
    <row r="163" spans="1:13" ht="17.25" customHeight="1">
      <c r="A163" s="1"/>
      <c r="B163" s="46"/>
      <c r="C163" s="18"/>
      <c r="D163" s="19"/>
      <c r="E163" s="8"/>
      <c r="F163" s="8"/>
    </row>
    <row r="164" spans="1:13" ht="17.25" customHeight="1">
      <c r="B164" s="22"/>
      <c r="D164" s="6"/>
      <c r="E164" s="8"/>
      <c r="F164" s="8"/>
    </row>
    <row r="165" spans="1:13" ht="17.25" customHeight="1">
      <c r="A165" s="1"/>
      <c r="B165" s="17"/>
      <c r="C165" s="18"/>
      <c r="D165" s="19"/>
      <c r="E165" s="8"/>
      <c r="F165" s="8"/>
    </row>
    <row r="166" spans="1:13" ht="17.25" customHeight="1">
      <c r="B166" s="22"/>
      <c r="D166" s="6"/>
      <c r="E166" s="8"/>
      <c r="F166" s="8"/>
    </row>
    <row r="167" spans="1:13" ht="17.25" customHeight="1">
      <c r="C167" s="18"/>
      <c r="D167" s="19"/>
      <c r="E167" s="8"/>
      <c r="F167" s="8"/>
    </row>
    <row r="168" spans="1:13" ht="17.25" customHeight="1">
      <c r="B168" s="22"/>
      <c r="D168" s="19"/>
      <c r="E168" s="8"/>
      <c r="F168" s="8"/>
      <c r="I168" s="17"/>
      <c r="J168" s="18"/>
      <c r="K168" s="19"/>
      <c r="L168" s="21"/>
      <c r="M168" s="8"/>
    </row>
    <row r="169" spans="1:13" ht="21.75" customHeight="1">
      <c r="B169" s="22"/>
      <c r="D169" s="19"/>
      <c r="E169" s="8"/>
      <c r="F169" s="8"/>
      <c r="I169" s="17"/>
      <c r="J169" s="18"/>
      <c r="K169" s="19"/>
      <c r="L169" s="21"/>
      <c r="M169" s="8"/>
    </row>
    <row r="170" spans="1:13" ht="90" customHeight="1">
      <c r="B170" s="17"/>
      <c r="D170" s="19"/>
      <c r="E170" s="8"/>
      <c r="F170" s="8"/>
      <c r="I170" s="17"/>
      <c r="J170" s="18"/>
      <c r="K170" s="19"/>
      <c r="L170" s="21"/>
      <c r="M170" s="8"/>
    </row>
    <row r="171" spans="1:13" ht="21" customHeight="1">
      <c r="B171" s="17"/>
      <c r="D171" s="19"/>
      <c r="E171" s="8"/>
      <c r="F171" s="8"/>
      <c r="I171" s="17"/>
      <c r="J171" s="18"/>
      <c r="K171" s="19"/>
      <c r="L171" s="21"/>
      <c r="M171" s="8"/>
    </row>
    <row r="172" spans="1:13" ht="89.25" customHeight="1">
      <c r="B172" s="22"/>
      <c r="D172" s="6"/>
      <c r="E172" s="8"/>
      <c r="F172" s="8"/>
    </row>
    <row r="173" spans="1:13" ht="23.25" customHeight="1">
      <c r="D173" s="6"/>
      <c r="E173" s="8"/>
      <c r="F173" s="8"/>
    </row>
    <row r="174" spans="1:13" ht="74.25" customHeight="1">
      <c r="D174" s="6"/>
      <c r="E174" s="8"/>
      <c r="F174" s="8"/>
    </row>
    <row r="175" spans="1:13" ht="20.25" customHeight="1">
      <c r="A175" s="1"/>
    </row>
    <row r="176" spans="1:13" ht="90.75" customHeight="1">
      <c r="D176" s="6"/>
      <c r="E176" s="8"/>
      <c r="F176" s="8"/>
    </row>
    <row r="177" spans="1:13" ht="20.25" customHeight="1">
      <c r="A177" s="1"/>
      <c r="B177" s="17"/>
      <c r="D177" s="6"/>
      <c r="E177" s="8"/>
      <c r="F177" s="8"/>
    </row>
    <row r="178" spans="1:13" ht="70.5" customHeight="1">
      <c r="D178" s="19"/>
      <c r="E178" s="8"/>
      <c r="F178" s="8"/>
    </row>
    <row r="179" spans="1:13" ht="20.25" customHeight="1">
      <c r="A179" s="1"/>
    </row>
    <row r="180" spans="1:13" ht="83.25" customHeight="1">
      <c r="D180" s="19"/>
      <c r="E180" s="8"/>
      <c r="F180" s="8"/>
    </row>
    <row r="181" spans="1:13" ht="15.75" customHeight="1">
      <c r="A181" s="1"/>
    </row>
    <row r="182" spans="1:13" ht="104.25" customHeight="1">
      <c r="B182" s="22"/>
      <c r="D182" s="6"/>
      <c r="E182" s="2"/>
      <c r="F182" s="2"/>
      <c r="I182" s="6"/>
      <c r="M182" s="2"/>
    </row>
    <row r="183" spans="1:13" ht="18.75" customHeight="1">
      <c r="A183" s="1"/>
      <c r="B183" s="1"/>
    </row>
    <row r="184" spans="1:13" ht="68.25" customHeight="1">
      <c r="D184" s="6"/>
      <c r="E184" s="2"/>
      <c r="F184" s="8"/>
    </row>
    <row r="185" spans="1:13" ht="21.75" customHeight="1">
      <c r="A185" s="1"/>
      <c r="B185" s="23"/>
      <c r="D185" s="6"/>
      <c r="E185" s="8"/>
      <c r="F185" s="8"/>
    </row>
    <row r="186" spans="1:13" ht="74.25" customHeight="1">
      <c r="D186" s="6"/>
      <c r="E186" s="2"/>
      <c r="F186" s="8"/>
    </row>
    <row r="187" spans="1:13" ht="18.75" customHeight="1">
      <c r="A187" s="1"/>
      <c r="B187" s="17"/>
      <c r="D187" s="6"/>
      <c r="E187" s="8"/>
      <c r="F187" s="8"/>
    </row>
    <row r="188" spans="1:13" ht="101.25" customHeight="1">
      <c r="D188" s="6"/>
      <c r="E188" s="21"/>
      <c r="F188" s="8"/>
    </row>
    <row r="189" spans="1:13" ht="23.25" customHeight="1">
      <c r="A189" s="1"/>
      <c r="B189" s="55"/>
      <c r="F189" s="8"/>
    </row>
    <row r="190" spans="1:13" ht="15" customHeight="1">
      <c r="B190" s="55"/>
      <c r="F190" s="8"/>
    </row>
    <row r="191" spans="1:13" ht="15" customHeight="1">
      <c r="B191" s="55"/>
      <c r="F191" s="8"/>
    </row>
    <row r="192" spans="1:13" ht="15" customHeight="1">
      <c r="A192" s="1"/>
      <c r="B192" s="55"/>
      <c r="F192" s="8"/>
    </row>
    <row r="193" spans="1:6" ht="15" customHeight="1">
      <c r="A193" s="1"/>
      <c r="F193" s="8"/>
    </row>
    <row r="194" spans="1:6" ht="15" customHeight="1">
      <c r="A194" s="1"/>
      <c r="C194" s="27"/>
      <c r="D194" s="68"/>
      <c r="E194" s="26"/>
      <c r="F194" s="26"/>
    </row>
    <row r="195" spans="1:6" ht="15" customHeight="1">
      <c r="A195" s="69"/>
      <c r="B195" s="70"/>
      <c r="C195" s="27"/>
      <c r="D195" s="68"/>
      <c r="E195" s="26"/>
      <c r="F195" s="26"/>
    </row>
    <row r="196" spans="1:6" ht="15" customHeight="1">
      <c r="A196" s="69"/>
      <c r="B196" s="24"/>
      <c r="C196" s="27"/>
      <c r="D196" s="68"/>
      <c r="E196" s="26"/>
      <c r="F196" s="26"/>
    </row>
    <row r="197" spans="1:6" ht="15" customHeight="1">
      <c r="A197" s="15"/>
      <c r="B197" s="4"/>
    </row>
    <row r="198" spans="1:6" ht="74.25" customHeight="1">
      <c r="A198" s="15"/>
      <c r="B198" s="71"/>
      <c r="C198" s="27"/>
      <c r="D198" s="68"/>
      <c r="E198" s="26"/>
      <c r="F198" s="26"/>
    </row>
    <row r="199" spans="1:6" ht="15" customHeight="1">
      <c r="A199" s="15"/>
      <c r="B199" s="71"/>
      <c r="C199" s="27"/>
      <c r="D199" s="68"/>
      <c r="E199" s="26"/>
      <c r="F199" s="26"/>
    </row>
    <row r="200" spans="1:6" ht="86.25" customHeight="1">
      <c r="A200" s="15"/>
      <c r="B200" s="71"/>
      <c r="C200" s="27"/>
      <c r="D200" s="68"/>
      <c r="E200" s="26"/>
      <c r="F200" s="26"/>
    </row>
    <row r="201" spans="1:6" ht="15" customHeight="1">
      <c r="A201" s="15"/>
      <c r="B201" s="71"/>
      <c r="C201" s="27"/>
      <c r="D201" s="68"/>
      <c r="E201" s="26"/>
      <c r="F201" s="26"/>
    </row>
    <row r="202" spans="1:6" ht="68.25" customHeight="1">
      <c r="A202" s="15"/>
      <c r="B202" s="71"/>
      <c r="C202" s="27"/>
      <c r="D202" s="68"/>
      <c r="E202" s="26"/>
      <c r="F202" s="26"/>
    </row>
    <row r="203" spans="1:6" ht="15" customHeight="1">
      <c r="A203" s="15"/>
      <c r="B203" s="71"/>
      <c r="C203" s="27"/>
      <c r="D203" s="68"/>
      <c r="E203" s="26"/>
      <c r="F203" s="26"/>
    </row>
    <row r="204" spans="1:6" ht="84" customHeight="1">
      <c r="A204" s="15"/>
      <c r="B204" s="71"/>
      <c r="C204" s="27"/>
      <c r="D204" s="68"/>
      <c r="E204" s="26"/>
      <c r="F204" s="26"/>
    </row>
    <row r="205" spans="1:6" ht="21.75" customHeight="1">
      <c r="B205" s="72"/>
      <c r="C205" s="27"/>
      <c r="D205" s="68"/>
      <c r="E205" s="26"/>
      <c r="F205" s="26"/>
    </row>
    <row r="206" spans="1:6" ht="21.75" customHeight="1">
      <c r="B206" s="72"/>
      <c r="C206" s="27"/>
      <c r="D206" s="68"/>
      <c r="E206" s="26"/>
      <c r="F206" s="26"/>
    </row>
    <row r="207" spans="1:6" ht="21.75" customHeight="1">
      <c r="B207" s="72"/>
      <c r="C207" s="27"/>
      <c r="D207" s="68"/>
      <c r="E207" s="26"/>
      <c r="F207" s="26"/>
    </row>
    <row r="208" spans="1:6" ht="21.75" customHeight="1">
      <c r="B208" s="11"/>
    </row>
    <row r="209" spans="1:6" s="7" customFormat="1" ht="21.75" customHeight="1">
      <c r="A209" s="56"/>
      <c r="B209" s="10"/>
      <c r="C209" s="10"/>
      <c r="D209" s="10"/>
      <c r="E209" s="53"/>
      <c r="F209" s="53"/>
    </row>
    <row r="210" spans="1:6" s="7" customFormat="1" ht="76.5" customHeight="1">
      <c r="A210" s="9"/>
      <c r="B210" s="17"/>
      <c r="C210" s="10"/>
      <c r="D210" s="6"/>
      <c r="E210" s="8"/>
      <c r="F210" s="8"/>
    </row>
    <row r="211" spans="1:6" s="7" customFormat="1">
      <c r="A211" s="9"/>
      <c r="B211" s="17"/>
      <c r="C211" s="10"/>
      <c r="D211" s="6"/>
      <c r="E211" s="8"/>
      <c r="F211" s="8"/>
    </row>
    <row r="212" spans="1:6" s="7" customFormat="1" ht="97.5" customHeight="1">
      <c r="A212" s="9"/>
      <c r="B212" s="17"/>
      <c r="C212" s="18"/>
      <c r="D212" s="19"/>
      <c r="E212" s="21"/>
      <c r="F212" s="8"/>
    </row>
    <row r="213" spans="1:6" s="7" customFormat="1">
      <c r="A213" s="9"/>
      <c r="B213" s="17"/>
      <c r="C213" s="10"/>
      <c r="D213" s="6"/>
      <c r="E213" s="8"/>
      <c r="F213" s="8"/>
    </row>
    <row r="214" spans="1:6" s="7" customFormat="1" ht="82.5" customHeight="1">
      <c r="A214" s="9"/>
      <c r="B214" s="20"/>
      <c r="C214" s="10"/>
      <c r="D214" s="6"/>
      <c r="E214" s="8"/>
      <c r="F214" s="8"/>
    </row>
    <row r="215" spans="1:6">
      <c r="B215" s="46"/>
      <c r="C215" s="18"/>
      <c r="D215" s="19"/>
      <c r="E215" s="8"/>
      <c r="F215" s="8"/>
    </row>
    <row r="216" spans="1:6" ht="66" customHeight="1">
      <c r="B216" s="22"/>
      <c r="D216" s="6"/>
      <c r="E216" s="8"/>
      <c r="F216" s="8"/>
    </row>
    <row r="217" spans="1:6">
      <c r="D217" s="6"/>
      <c r="E217" s="8"/>
      <c r="F217" s="8"/>
    </row>
    <row r="218" spans="1:6" ht="164.25" customHeight="1">
      <c r="B218" s="22"/>
      <c r="D218" s="6"/>
      <c r="E218" s="8"/>
      <c r="F218" s="8"/>
    </row>
    <row r="219" spans="1:6" ht="20.25" customHeight="1">
      <c r="B219" s="17"/>
      <c r="C219" s="18"/>
      <c r="D219" s="19"/>
      <c r="E219" s="21"/>
      <c r="F219" s="8"/>
    </row>
    <row r="220" spans="1:6" ht="161.25" customHeight="1">
      <c r="B220" s="22"/>
      <c r="D220" s="19"/>
      <c r="E220" s="8"/>
      <c r="F220" s="8"/>
    </row>
    <row r="221" spans="1:6" ht="24" customHeight="1">
      <c r="B221" s="1"/>
    </row>
    <row r="222" spans="1:6" ht="201" customHeight="1">
      <c r="B222" s="22"/>
      <c r="D222" s="19"/>
      <c r="E222" s="8"/>
      <c r="F222" s="8"/>
    </row>
    <row r="223" spans="1:6" ht="15.75" customHeight="1">
      <c r="D223" s="6"/>
      <c r="E223" s="8"/>
      <c r="F223" s="8"/>
    </row>
    <row r="224" spans="1:6" ht="142.5" customHeight="1">
      <c r="B224" s="22"/>
      <c r="D224" s="19"/>
      <c r="E224" s="8"/>
      <c r="F224" s="8"/>
    </row>
    <row r="225" spans="1:13" ht="30" customHeight="1">
      <c r="A225" s="1"/>
      <c r="B225" s="22"/>
    </row>
    <row r="226" spans="1:13" ht="87.75" customHeight="1">
      <c r="B226" s="17"/>
      <c r="D226" s="19"/>
      <c r="E226" s="8"/>
      <c r="F226" s="8"/>
    </row>
    <row r="227" spans="1:13" ht="81" customHeight="1">
      <c r="D227" s="6"/>
      <c r="E227" s="8"/>
      <c r="F227" s="8"/>
    </row>
    <row r="228" spans="1:13" ht="18" customHeight="1">
      <c r="A228" s="1"/>
      <c r="B228" s="23"/>
      <c r="D228" s="6"/>
      <c r="E228" s="8"/>
      <c r="F228" s="8"/>
    </row>
    <row r="229" spans="1:13" ht="75.75" customHeight="1">
      <c r="D229" s="19"/>
      <c r="E229" s="8"/>
      <c r="F229" s="8"/>
      <c r="I229" s="17"/>
      <c r="J229" s="18"/>
      <c r="K229" s="19"/>
      <c r="L229" s="21"/>
      <c r="M229" s="8"/>
    </row>
    <row r="230" spans="1:13" ht="20.25" customHeight="1">
      <c r="A230" s="1"/>
      <c r="I230" s="17"/>
      <c r="J230" s="18"/>
      <c r="K230" s="19"/>
      <c r="L230" s="21"/>
      <c r="M230" s="8"/>
    </row>
    <row r="231" spans="1:13" ht="93" customHeight="1">
      <c r="D231" s="19"/>
      <c r="E231" s="8"/>
      <c r="F231" s="8"/>
    </row>
    <row r="232" spans="1:13" ht="23.25" customHeight="1">
      <c r="A232" s="1"/>
      <c r="B232" s="1"/>
    </row>
    <row r="233" spans="1:13" ht="105" customHeight="1">
      <c r="B233" s="22"/>
      <c r="D233" s="6"/>
      <c r="E233" s="2"/>
      <c r="F233" s="2"/>
    </row>
    <row r="234" spans="1:13" ht="20.25" customHeight="1">
      <c r="D234" s="6"/>
      <c r="E234" s="8"/>
      <c r="F234" s="8"/>
    </row>
    <row r="235" spans="1:13" ht="78.75" customHeight="1">
      <c r="D235" s="6"/>
      <c r="E235" s="8"/>
      <c r="F235" s="8"/>
    </row>
    <row r="236" spans="1:13" ht="32.25" customHeight="1">
      <c r="D236" s="6"/>
      <c r="E236" s="8"/>
      <c r="F236" s="8"/>
    </row>
    <row r="237" spans="1:13" ht="42" customHeight="1">
      <c r="A237" s="1"/>
      <c r="D237" s="6"/>
      <c r="E237" s="8"/>
      <c r="F237" s="8"/>
    </row>
    <row r="238" spans="1:13" ht="25.5" customHeight="1">
      <c r="B238" s="1"/>
    </row>
    <row r="239" spans="1:13" ht="72.75" customHeight="1">
      <c r="D239" s="6"/>
      <c r="E239" s="2"/>
      <c r="F239" s="8"/>
    </row>
    <row r="240" spans="1:13" ht="15.75" customHeight="1"/>
    <row r="241" spans="1:13" ht="72" customHeight="1">
      <c r="D241" s="6"/>
      <c r="E241" s="2"/>
      <c r="F241" s="8"/>
      <c r="I241" s="6"/>
      <c r="M241" s="2"/>
    </row>
    <row r="242" spans="1:13" ht="21" customHeight="1">
      <c r="I242" s="6"/>
      <c r="M242" s="2"/>
    </row>
    <row r="243" spans="1:13" ht="88.5" customHeight="1">
      <c r="D243" s="6"/>
      <c r="E243" s="21"/>
      <c r="F243" s="8"/>
      <c r="I243" s="6"/>
      <c r="M243" s="2"/>
    </row>
    <row r="244" spans="1:13" ht="18.75" customHeight="1">
      <c r="B244" s="55"/>
      <c r="F244" s="8"/>
    </row>
    <row r="245" spans="1:13" ht="21.75" customHeight="1">
      <c r="F245" s="8"/>
    </row>
    <row r="246" spans="1:13" ht="15" customHeight="1">
      <c r="B246" s="1"/>
    </row>
    <row r="247" spans="1:13" ht="18.75" customHeight="1">
      <c r="B247" s="1"/>
    </row>
    <row r="248" spans="1:13" ht="20.25" customHeight="1">
      <c r="A248" s="1"/>
      <c r="B248" s="1"/>
    </row>
    <row r="250" spans="1:13">
      <c r="A250" s="1"/>
      <c r="B250" s="1"/>
    </row>
    <row r="251" spans="1:13" ht="26.25" customHeight="1">
      <c r="A251" s="1"/>
      <c r="B251" s="11"/>
    </row>
    <row r="252" spans="1:13">
      <c r="B252" s="10"/>
      <c r="D252" s="10"/>
      <c r="E252" s="53"/>
      <c r="F252" s="53"/>
    </row>
    <row r="253" spans="1:13" ht="76.5" customHeight="1">
      <c r="B253" s="17"/>
      <c r="D253" s="6"/>
      <c r="E253" s="8"/>
      <c r="F253" s="8"/>
    </row>
    <row r="254" spans="1:13" ht="20.25" customHeight="1">
      <c r="B254" s="17"/>
      <c r="D254" s="6"/>
      <c r="E254" s="8"/>
      <c r="F254" s="8"/>
    </row>
    <row r="255" spans="1:13" ht="123" customHeight="1">
      <c r="C255" s="18"/>
      <c r="D255" s="19"/>
      <c r="E255" s="8"/>
      <c r="F255" s="8"/>
    </row>
    <row r="256" spans="1:13" ht="15.75" customHeight="1">
      <c r="B256" s="17"/>
      <c r="D256" s="6"/>
      <c r="E256" s="8"/>
      <c r="F256" s="8"/>
    </row>
    <row r="257" spans="1:17" ht="90" customHeight="1">
      <c r="B257" s="17"/>
      <c r="C257" s="18"/>
      <c r="D257" s="19"/>
      <c r="E257" s="21"/>
      <c r="F257" s="8"/>
    </row>
    <row r="258" spans="1:17" ht="15.75" customHeight="1">
      <c r="B258" s="46"/>
      <c r="C258" s="18"/>
      <c r="D258" s="19"/>
      <c r="E258" s="8"/>
      <c r="F258" s="8"/>
    </row>
    <row r="259" spans="1:17" ht="79.5" customHeight="1">
      <c r="D259" s="6"/>
      <c r="E259" s="8"/>
      <c r="F259" s="8"/>
    </row>
    <row r="260" spans="1:17" ht="19.5" customHeight="1">
      <c r="C260" s="18"/>
      <c r="D260" s="19"/>
      <c r="E260" s="8"/>
      <c r="F260" s="8"/>
    </row>
    <row r="261" spans="1:17" ht="63" customHeight="1">
      <c r="B261" s="22"/>
      <c r="D261" s="6"/>
      <c r="E261" s="8"/>
      <c r="F261" s="8"/>
    </row>
    <row r="262" spans="1:17" ht="18" customHeight="1">
      <c r="B262" s="1"/>
    </row>
    <row r="263" spans="1:17" ht="182.25" customHeight="1">
      <c r="B263" s="22"/>
      <c r="D263" s="6"/>
      <c r="E263" s="8"/>
      <c r="F263" s="8"/>
      <c r="I263" s="17"/>
      <c r="J263" s="18"/>
      <c r="K263" s="19"/>
      <c r="L263" s="21"/>
      <c r="M263" s="8"/>
    </row>
    <row r="264" spans="1:17" ht="20.25" customHeight="1">
      <c r="B264" s="17"/>
      <c r="C264" s="18"/>
      <c r="D264" s="19"/>
      <c r="E264" s="21"/>
      <c r="F264" s="8"/>
      <c r="I264" s="17"/>
      <c r="J264" s="18"/>
      <c r="K264" s="19"/>
      <c r="L264" s="21"/>
      <c r="M264" s="8"/>
      <c r="O264" s="8"/>
      <c r="Q264" s="8"/>
    </row>
    <row r="265" spans="1:17" ht="196.5" customHeight="1">
      <c r="B265" s="22"/>
      <c r="D265" s="19"/>
      <c r="E265" s="8"/>
      <c r="F265" s="8"/>
    </row>
    <row r="266" spans="1:17" ht="23.25" customHeight="1">
      <c r="D266" s="6"/>
      <c r="E266" s="8"/>
      <c r="F266" s="8"/>
    </row>
    <row r="267" spans="1:17" ht="95.25" customHeight="1">
      <c r="B267" s="17"/>
      <c r="D267" s="19"/>
      <c r="E267" s="8"/>
      <c r="F267" s="8"/>
    </row>
    <row r="268" spans="1:17" ht="20.25" customHeight="1">
      <c r="A268" s="1"/>
      <c r="B268" s="23"/>
      <c r="D268" s="6"/>
      <c r="E268" s="8"/>
      <c r="F268" s="8"/>
    </row>
    <row r="269" spans="1:17" ht="87" customHeight="1">
      <c r="D269" s="6"/>
      <c r="E269" s="8"/>
      <c r="F269" s="8"/>
    </row>
    <row r="270" spans="1:17" ht="20.25" customHeight="1">
      <c r="A270" s="1"/>
      <c r="B270" s="1"/>
    </row>
    <row r="271" spans="1:17" ht="86.25" customHeight="1">
      <c r="D271" s="19"/>
      <c r="E271" s="8"/>
      <c r="F271" s="8"/>
    </row>
    <row r="272" spans="1:17" ht="20.25" customHeight="1">
      <c r="A272" s="1"/>
    </row>
    <row r="273" spans="1:13" ht="84.75" customHeight="1">
      <c r="D273" s="19"/>
      <c r="E273" s="8"/>
      <c r="F273" s="8"/>
    </row>
    <row r="274" spans="1:13" ht="15.75" customHeight="1">
      <c r="A274" s="1"/>
      <c r="D274" s="19"/>
      <c r="E274" s="8"/>
      <c r="F274" s="8"/>
    </row>
    <row r="275" spans="1:13" ht="73.5" customHeight="1">
      <c r="D275" s="6"/>
      <c r="E275" s="2"/>
      <c r="F275" s="8"/>
      <c r="I275" s="6"/>
      <c r="M275" s="2"/>
    </row>
    <row r="276" spans="1:13" ht="17.25" customHeight="1">
      <c r="B276" s="1"/>
      <c r="I276" s="6"/>
      <c r="M276" s="2"/>
    </row>
    <row r="277" spans="1:13" ht="105.75" customHeight="1">
      <c r="B277" s="22"/>
      <c r="D277" s="6"/>
      <c r="E277" s="2"/>
      <c r="F277" s="2"/>
      <c r="I277" s="6"/>
      <c r="M277" s="2"/>
    </row>
    <row r="278" spans="1:13" ht="18.75" customHeight="1">
      <c r="B278" s="22"/>
      <c r="C278" s="18"/>
      <c r="D278" s="19"/>
      <c r="E278" s="8"/>
      <c r="F278" s="8"/>
    </row>
    <row r="279" spans="1:13" ht="73.5" customHeight="1">
      <c r="D279" s="6"/>
      <c r="E279" s="8"/>
      <c r="F279" s="8"/>
    </row>
    <row r="280" spans="1:13" ht="22.5" customHeight="1">
      <c r="D280" s="6"/>
      <c r="E280" s="8"/>
      <c r="F280" s="8"/>
    </row>
    <row r="281" spans="1:13" ht="35.25" customHeight="1">
      <c r="D281" s="6"/>
      <c r="E281" s="8"/>
      <c r="F281" s="8"/>
    </row>
    <row r="282" spans="1:13" ht="25.5" customHeight="1"/>
    <row r="283" spans="1:13" ht="72" customHeight="1">
      <c r="D283" s="6"/>
      <c r="E283" s="2"/>
      <c r="F283" s="8"/>
    </row>
    <row r="285" spans="1:13" ht="97.5" customHeight="1">
      <c r="D285" s="6"/>
      <c r="E285" s="21"/>
      <c r="F285" s="8"/>
    </row>
    <row r="286" spans="1:13" ht="15" customHeight="1">
      <c r="B286" s="55"/>
      <c r="F286" s="8"/>
    </row>
    <row r="287" spans="1:13" ht="20.25" customHeight="1"/>
    <row r="288" spans="1:13" ht="16.5" customHeight="1">
      <c r="A288" s="1"/>
      <c r="F288" s="8"/>
    </row>
    <row r="291" spans="2:13">
      <c r="B291" s="11"/>
    </row>
    <row r="292" spans="2:13">
      <c r="B292" s="10"/>
      <c r="D292" s="10"/>
      <c r="E292" s="53"/>
      <c r="F292" s="53"/>
    </row>
    <row r="293" spans="2:13" ht="75" customHeight="1">
      <c r="B293" s="17"/>
      <c r="D293" s="6"/>
      <c r="E293" s="8"/>
      <c r="F293" s="8"/>
    </row>
    <row r="294" spans="2:13" ht="20.25" customHeight="1">
      <c r="B294" s="17"/>
      <c r="D294" s="6"/>
      <c r="E294" s="8"/>
      <c r="F294" s="8"/>
    </row>
    <row r="295" spans="2:13" ht="98.25" customHeight="1">
      <c r="C295" s="18"/>
      <c r="D295" s="19"/>
      <c r="E295" s="8"/>
      <c r="F295" s="8"/>
    </row>
    <row r="296" spans="2:13" ht="15.75" customHeight="1">
      <c r="B296" s="17"/>
      <c r="D296" s="6"/>
      <c r="E296" s="8"/>
      <c r="F296" s="8"/>
    </row>
    <row r="297" spans="2:13" ht="66.75" customHeight="1">
      <c r="C297" s="18"/>
      <c r="D297" s="19"/>
      <c r="E297" s="8"/>
      <c r="F297" s="8"/>
    </row>
    <row r="298" spans="2:13" ht="15.75" customHeight="1">
      <c r="B298" s="46"/>
      <c r="C298" s="18"/>
      <c r="D298" s="19"/>
      <c r="E298" s="8"/>
      <c r="F298" s="8"/>
    </row>
    <row r="299" spans="2:13" ht="80.25" customHeight="1">
      <c r="B299" s="17"/>
      <c r="C299" s="18"/>
      <c r="D299" s="19"/>
      <c r="E299" s="8"/>
      <c r="F299" s="8"/>
    </row>
    <row r="300" spans="2:13" ht="19.5" customHeight="1">
      <c r="B300" s="17"/>
      <c r="C300" s="18"/>
      <c r="D300" s="19"/>
      <c r="E300" s="8"/>
      <c r="F300" s="8"/>
    </row>
    <row r="301" spans="2:13" ht="112.5" customHeight="1">
      <c r="C301" s="18"/>
      <c r="D301" s="19"/>
      <c r="E301" s="8"/>
      <c r="F301" s="8"/>
    </row>
    <row r="302" spans="2:13" ht="18" customHeight="1">
      <c r="C302" s="18"/>
      <c r="D302" s="19"/>
      <c r="E302" s="8"/>
      <c r="F302" s="8"/>
    </row>
    <row r="303" spans="2:13" ht="97.5" customHeight="1">
      <c r="B303" s="17"/>
      <c r="C303" s="18"/>
      <c r="D303" s="19"/>
      <c r="E303" s="21"/>
      <c r="F303" s="8"/>
      <c r="H303" s="57"/>
      <c r="I303" s="17"/>
      <c r="J303" s="18"/>
      <c r="K303" s="19"/>
      <c r="L303" s="21"/>
      <c r="M303" s="8"/>
    </row>
    <row r="304" spans="2:13" ht="20.25" customHeight="1">
      <c r="B304" s="17"/>
      <c r="C304" s="18"/>
      <c r="D304" s="19"/>
      <c r="E304" s="21"/>
      <c r="F304" s="8"/>
      <c r="I304" s="17"/>
      <c r="J304" s="18"/>
      <c r="K304" s="19"/>
      <c r="L304" s="21"/>
      <c r="M304" s="8"/>
    </row>
    <row r="305" spans="1:13" ht="84.75" customHeight="1">
      <c r="D305" s="6"/>
      <c r="E305" s="8"/>
      <c r="F305" s="8"/>
    </row>
    <row r="306" spans="1:13" ht="23.25" customHeight="1">
      <c r="D306" s="6"/>
      <c r="E306" s="8"/>
      <c r="F306" s="8"/>
    </row>
    <row r="307" spans="1:13" ht="75" customHeight="1">
      <c r="B307" s="22"/>
      <c r="D307" s="6"/>
      <c r="E307" s="8"/>
      <c r="F307" s="8"/>
    </row>
    <row r="308" spans="1:13" ht="20.25" customHeight="1">
      <c r="A308" s="1"/>
      <c r="B308" s="17"/>
      <c r="D308" s="6"/>
      <c r="E308" s="8"/>
      <c r="F308" s="8"/>
    </row>
    <row r="309" spans="1:13" ht="102.75" customHeight="1">
      <c r="B309" s="22"/>
      <c r="D309" s="58"/>
      <c r="E309" s="2"/>
      <c r="F309" s="2"/>
    </row>
    <row r="310" spans="1:13" ht="20.25" customHeight="1">
      <c r="A310" s="1"/>
      <c r="B310" s="1"/>
    </row>
    <row r="311" spans="1:13" ht="135.75" customHeight="1">
      <c r="B311" s="22"/>
      <c r="D311" s="6"/>
      <c r="E311" s="8"/>
      <c r="F311" s="8"/>
    </row>
    <row r="312" spans="1:13" ht="20.25" customHeight="1">
      <c r="A312" s="1"/>
      <c r="B312" s="17"/>
      <c r="D312" s="6"/>
      <c r="E312" s="8"/>
      <c r="F312" s="8"/>
    </row>
    <row r="313" spans="1:13" ht="213" customHeight="1">
      <c r="B313" s="22"/>
      <c r="D313" s="6"/>
      <c r="E313" s="8"/>
      <c r="F313" s="8"/>
    </row>
    <row r="314" spans="1:13" ht="15.75" customHeight="1">
      <c r="A314" s="1"/>
      <c r="B314" s="1"/>
    </row>
    <row r="315" spans="1:13" ht="202.5" customHeight="1">
      <c r="B315" s="22"/>
      <c r="D315" s="19"/>
      <c r="E315" s="8"/>
      <c r="F315" s="8"/>
      <c r="I315" s="6"/>
      <c r="M315" s="2"/>
    </row>
    <row r="316" spans="1:13" ht="18.75" customHeight="1"/>
    <row r="317" spans="1:13" ht="206.25" customHeight="1">
      <c r="B317" s="22"/>
      <c r="D317" s="19"/>
      <c r="E317" s="8"/>
      <c r="F317" s="8"/>
    </row>
    <row r="318" spans="1:13" ht="18.75" customHeight="1">
      <c r="B318" s="23"/>
      <c r="D318" s="6"/>
      <c r="E318" s="8"/>
      <c r="F318" s="8"/>
    </row>
    <row r="319" spans="1:13" ht="165.75" customHeight="1">
      <c r="B319" s="22"/>
      <c r="C319" s="18"/>
      <c r="D319" s="19"/>
      <c r="E319" s="8"/>
      <c r="F319" s="8"/>
    </row>
    <row r="320" spans="1:13">
      <c r="B320" s="17"/>
    </row>
    <row r="321" spans="1:6" ht="84.75" customHeight="1">
      <c r="B321" s="22"/>
      <c r="D321" s="6"/>
      <c r="E321" s="8"/>
      <c r="F321" s="8"/>
    </row>
    <row r="322" spans="1:6" ht="15" customHeight="1">
      <c r="B322" s="17"/>
      <c r="D322" s="6"/>
      <c r="E322" s="8"/>
      <c r="F322" s="8"/>
    </row>
    <row r="323" spans="1:6" ht="90" customHeight="1">
      <c r="C323" s="59"/>
      <c r="D323" s="60"/>
      <c r="E323" s="61"/>
      <c r="F323" s="62"/>
    </row>
    <row r="324" spans="1:6" ht="16.5" customHeight="1">
      <c r="A324" s="1"/>
    </row>
    <row r="325" spans="1:6" ht="78" customHeight="1">
      <c r="D325" s="6"/>
      <c r="E325" s="8"/>
      <c r="F325" s="8"/>
    </row>
    <row r="326" spans="1:6" ht="20.25" customHeight="1">
      <c r="A326" s="1"/>
    </row>
    <row r="327" spans="1:6" ht="89.25" customHeight="1">
      <c r="D327" s="6"/>
      <c r="E327" s="8"/>
      <c r="F327" s="8"/>
    </row>
    <row r="328" spans="1:6" ht="20.25" customHeight="1">
      <c r="A328" s="1"/>
      <c r="D328" s="6"/>
      <c r="E328" s="8"/>
      <c r="F328" s="8"/>
    </row>
    <row r="329" spans="1:6" ht="83.25" customHeight="1">
      <c r="D329" s="19"/>
      <c r="E329" s="8"/>
      <c r="F329" s="8"/>
    </row>
    <row r="330" spans="1:6" ht="19.5" customHeight="1">
      <c r="A330" s="1"/>
      <c r="D330" s="6"/>
      <c r="E330" s="8"/>
      <c r="F330" s="8"/>
    </row>
    <row r="331" spans="1:6" ht="84" customHeight="1">
      <c r="D331" s="19"/>
      <c r="E331" s="8"/>
      <c r="F331" s="8"/>
    </row>
    <row r="332" spans="1:6" ht="15" customHeight="1">
      <c r="D332" s="19"/>
      <c r="E332" s="8"/>
      <c r="F332" s="8"/>
    </row>
    <row r="333" spans="1:6" ht="83.25" customHeight="1">
      <c r="B333" s="17"/>
      <c r="D333" s="19"/>
      <c r="E333" s="8"/>
      <c r="F333" s="8"/>
    </row>
    <row r="334" spans="1:6" ht="20.25" customHeight="1"/>
    <row r="335" spans="1:6" ht="99" customHeight="1">
      <c r="B335" s="22"/>
      <c r="D335" s="6"/>
      <c r="E335" s="2"/>
      <c r="F335" s="2"/>
    </row>
    <row r="336" spans="1:6" ht="22.5" customHeight="1">
      <c r="B336" s="17"/>
      <c r="D336" s="19"/>
      <c r="E336" s="8"/>
      <c r="F336" s="8"/>
    </row>
    <row r="337" spans="1:6" ht="69" customHeight="1">
      <c r="D337" s="6"/>
      <c r="E337" s="8"/>
      <c r="F337" s="8"/>
    </row>
    <row r="338" spans="1:6" ht="31.5" customHeight="1">
      <c r="D338" s="6"/>
      <c r="E338" s="8"/>
      <c r="F338" s="8"/>
    </row>
    <row r="339" spans="1:6" ht="41.25" customHeight="1">
      <c r="D339" s="6"/>
      <c r="E339" s="8"/>
      <c r="F339" s="8"/>
    </row>
    <row r="340" spans="1:6" ht="23.25" customHeight="1"/>
    <row r="341" spans="1:6" ht="72.75" customHeight="1">
      <c r="D341" s="6"/>
      <c r="E341" s="2"/>
      <c r="F341" s="8"/>
    </row>
    <row r="342" spans="1:6" ht="15" customHeight="1"/>
    <row r="343" spans="1:6" ht="85.5" customHeight="1">
      <c r="D343" s="6"/>
      <c r="E343" s="21"/>
      <c r="F343" s="8"/>
    </row>
    <row r="344" spans="1:6">
      <c r="A344" s="1"/>
      <c r="B344" s="55"/>
      <c r="F344" s="8"/>
    </row>
    <row r="345" spans="1:6" ht="20.25" customHeight="1"/>
    <row r="346" spans="1:6" ht="17.25" customHeight="1">
      <c r="D346" s="6"/>
      <c r="E346" s="8"/>
      <c r="F346" s="8"/>
    </row>
    <row r="347" spans="1:6" ht="22.5" customHeight="1">
      <c r="F347" s="8"/>
    </row>
    <row r="350" spans="1:6">
      <c r="B350" s="11"/>
    </row>
    <row r="351" spans="1:6">
      <c r="B351" s="10"/>
      <c r="D351" s="10"/>
      <c r="E351" s="53"/>
      <c r="F351" s="53"/>
    </row>
    <row r="352" spans="1:6" ht="96" customHeight="1">
      <c r="C352" s="18"/>
      <c r="D352" s="19"/>
      <c r="E352" s="8"/>
      <c r="F352" s="8"/>
    </row>
    <row r="353" spans="1:13" ht="15.75" customHeight="1">
      <c r="D353" s="6"/>
      <c r="E353" s="8"/>
      <c r="F353" s="8"/>
    </row>
    <row r="354" spans="1:13" ht="89.25" customHeight="1">
      <c r="B354" s="17"/>
      <c r="C354" s="18"/>
      <c r="D354" s="19"/>
      <c r="E354" s="21"/>
      <c r="F354" s="8"/>
    </row>
    <row r="355" spans="1:13" ht="15.75" customHeight="1">
      <c r="B355" s="17"/>
      <c r="D355" s="6"/>
      <c r="E355" s="8"/>
      <c r="F355" s="8"/>
    </row>
    <row r="356" spans="1:13" ht="136.5" customHeight="1">
      <c r="B356" s="22"/>
      <c r="C356" s="18"/>
      <c r="D356" s="6"/>
      <c r="E356" s="54"/>
      <c r="F356" s="54"/>
    </row>
    <row r="357" spans="1:13" ht="20.25" customHeight="1">
      <c r="B357" s="1"/>
    </row>
    <row r="358" spans="1:13" ht="127.5" customHeight="1">
      <c r="B358" s="22"/>
      <c r="D358" s="6"/>
      <c r="E358" s="8"/>
      <c r="F358" s="8"/>
    </row>
    <row r="359" spans="1:13" ht="15.75" customHeight="1">
      <c r="B359" s="46"/>
      <c r="C359" s="18"/>
      <c r="D359" s="19"/>
      <c r="E359" s="8"/>
      <c r="F359" s="8"/>
    </row>
    <row r="360" spans="1:13" ht="215.25" customHeight="1">
      <c r="B360" s="22"/>
      <c r="D360" s="6"/>
      <c r="E360" s="8"/>
      <c r="F360" s="8"/>
    </row>
    <row r="361" spans="1:13" ht="15.75" customHeight="1"/>
    <row r="362" spans="1:13" ht="201" customHeight="1">
      <c r="B362" s="22"/>
      <c r="D362" s="19"/>
      <c r="E362" s="8"/>
      <c r="F362" s="8"/>
    </row>
    <row r="363" spans="1:13" ht="19.5" customHeight="1">
      <c r="C363" s="18"/>
      <c r="D363" s="19"/>
      <c r="E363" s="8"/>
      <c r="F363" s="8"/>
    </row>
    <row r="364" spans="1:13" ht="88.5" customHeight="1">
      <c r="B364" s="17"/>
      <c r="D364" s="19"/>
      <c r="E364" s="8"/>
      <c r="F364" s="8"/>
    </row>
    <row r="365" spans="1:13" ht="18" customHeight="1">
      <c r="B365" s="17"/>
      <c r="D365" s="19"/>
      <c r="E365" s="8"/>
      <c r="F365" s="8"/>
    </row>
    <row r="366" spans="1:13" ht="87" customHeight="1">
      <c r="B366" s="22"/>
      <c r="D366" s="6"/>
      <c r="E366" s="8"/>
      <c r="F366" s="8"/>
      <c r="I366" s="17"/>
      <c r="J366" s="18"/>
      <c r="K366" s="19"/>
      <c r="L366" s="21"/>
      <c r="M366" s="8"/>
    </row>
    <row r="367" spans="1:13" ht="21.75" customHeight="1">
      <c r="A367" s="1"/>
      <c r="B367" s="1"/>
      <c r="I367" s="17"/>
      <c r="J367" s="18"/>
      <c r="K367" s="19"/>
      <c r="L367" s="21"/>
      <c r="M367" s="8"/>
    </row>
    <row r="368" spans="1:13" ht="66.75" customHeight="1">
      <c r="D368" s="6"/>
      <c r="E368" s="8"/>
      <c r="F368" s="8"/>
      <c r="I368" s="17"/>
      <c r="J368" s="18"/>
      <c r="K368" s="19"/>
      <c r="L368" s="21"/>
      <c r="M368" s="8"/>
    </row>
    <row r="369" spans="1:13" ht="21" customHeight="1">
      <c r="A369" s="1"/>
      <c r="D369" s="6"/>
      <c r="E369" s="8"/>
      <c r="F369" s="8"/>
      <c r="I369" s="17"/>
      <c r="J369" s="18"/>
      <c r="K369" s="19"/>
      <c r="L369" s="21"/>
      <c r="M369" s="8"/>
    </row>
    <row r="370" spans="1:13" ht="93.75" customHeight="1">
      <c r="D370" s="6"/>
      <c r="E370" s="8"/>
      <c r="F370" s="8"/>
    </row>
    <row r="371" spans="1:13" ht="23.25" customHeight="1">
      <c r="A371" s="1"/>
      <c r="D371" s="6"/>
      <c r="E371" s="8"/>
      <c r="F371" s="8"/>
    </row>
    <row r="372" spans="1:13" ht="78.75" customHeight="1">
      <c r="D372" s="19"/>
      <c r="E372" s="8"/>
      <c r="F372" s="8"/>
    </row>
    <row r="373" spans="1:13" ht="20.25" customHeight="1">
      <c r="A373" s="1"/>
      <c r="B373" s="1"/>
    </row>
    <row r="374" spans="1:13" ht="85.5" customHeight="1">
      <c r="D374" s="19"/>
      <c r="E374" s="8"/>
      <c r="F374" s="8"/>
    </row>
    <row r="375" spans="1:13" ht="20.25" customHeight="1">
      <c r="A375" s="1"/>
      <c r="B375" s="17"/>
      <c r="D375" s="6"/>
      <c r="E375" s="8"/>
      <c r="F375" s="8"/>
    </row>
    <row r="376" spans="1:13" ht="110.25" customHeight="1">
      <c r="B376" s="22"/>
      <c r="D376" s="6"/>
      <c r="E376" s="2"/>
      <c r="F376" s="2"/>
    </row>
    <row r="377" spans="1:13" ht="20.25" customHeight="1"/>
    <row r="378" spans="1:13" ht="73.5" customHeight="1">
      <c r="D378" s="6"/>
      <c r="E378" s="2"/>
      <c r="F378" s="8"/>
    </row>
    <row r="379" spans="1:13" ht="15.75" customHeight="1">
      <c r="D379" s="6"/>
      <c r="E379" s="2"/>
      <c r="F379" s="8"/>
    </row>
    <row r="380" spans="1:13" ht="92.25" customHeight="1">
      <c r="D380" s="6"/>
      <c r="E380" s="21"/>
      <c r="F380" s="8"/>
      <c r="I380" s="6"/>
      <c r="M380" s="2"/>
    </row>
    <row r="381" spans="1:13" ht="18" customHeight="1">
      <c r="B381" s="55"/>
      <c r="F381" s="8"/>
    </row>
    <row r="382" spans="1:13" ht="19.5" customHeight="1">
      <c r="A382" s="1"/>
      <c r="B382" s="1"/>
    </row>
    <row r="383" spans="1:13" ht="16.5" customHeight="1">
      <c r="B383" s="1"/>
    </row>
    <row r="384" spans="1:13" ht="17.25" customHeight="1">
      <c r="F384" s="8"/>
    </row>
    <row r="387" spans="6:6">
      <c r="F387" s="8"/>
    </row>
    <row r="389" spans="6:6">
      <c r="F389" s="8"/>
    </row>
  </sheetData>
  <pageMargins left="0.70866141732283472" right="0.70866141732283472" top="0.74803149606299213" bottom="0.74803149606299213" header="0.31496062992125984" footer="0.31496062992125984"/>
  <pageSetup paperSize="9" scale="97" orientation="portrait" horizontalDpi="4294967293" r:id="rId1"/>
  <headerFooter>
    <oddFooter>Stran &amp;P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35"/>
  <sheetViews>
    <sheetView view="pageBreakPreview" zoomScale="168" zoomScaleNormal="100" zoomScaleSheetLayoutView="168" workbookViewId="0">
      <selection activeCell="C37" sqref="C37"/>
    </sheetView>
  </sheetViews>
  <sheetFormatPr defaultRowHeight="15.75"/>
  <cols>
    <col min="1" max="1" width="5.28515625" style="1" customWidth="1"/>
    <col min="2" max="2" width="38.28515625" style="1" customWidth="1"/>
    <col min="3" max="3" width="9.140625" style="1"/>
    <col min="4" max="4" width="9.140625" style="10"/>
    <col min="5" max="5" width="9.140625" style="1"/>
    <col min="6" max="6" width="12.5703125" style="1" customWidth="1"/>
    <col min="7" max="16384" width="9.140625" style="1"/>
  </cols>
  <sheetData>
    <row r="2" spans="1:6" ht="16.5" thickBot="1">
      <c r="B2" s="89" t="s">
        <v>178</v>
      </c>
    </row>
    <row r="3" spans="1:6" ht="152.25" customHeight="1" thickTop="1">
      <c r="A3" s="9" t="s">
        <v>0</v>
      </c>
      <c r="B3" s="47" t="s">
        <v>130</v>
      </c>
      <c r="C3" s="76" t="s">
        <v>5</v>
      </c>
      <c r="D3" s="76">
        <v>50</v>
      </c>
      <c r="E3" s="124">
        <v>6.8</v>
      </c>
      <c r="F3" s="124">
        <f>+E3*D3</f>
        <v>340</v>
      </c>
    </row>
    <row r="4" spans="1:6">
      <c r="A4" s="9"/>
    </row>
    <row r="5" spans="1:6" ht="101.25" customHeight="1">
      <c r="A5" s="9" t="s">
        <v>1</v>
      </c>
      <c r="B5" s="47" t="s">
        <v>180</v>
      </c>
      <c r="C5" s="39" t="s">
        <v>8</v>
      </c>
      <c r="D5" s="123">
        <v>20</v>
      </c>
      <c r="E5" s="124">
        <v>5.9</v>
      </c>
      <c r="F5" s="124">
        <f>SUM(D5*E5)</f>
        <v>118</v>
      </c>
    </row>
    <row r="6" spans="1:6">
      <c r="A6" s="9"/>
    </row>
    <row r="7" spans="1:6" ht="63">
      <c r="A7" s="9" t="s">
        <v>109</v>
      </c>
      <c r="B7" s="47" t="s">
        <v>129</v>
      </c>
      <c r="C7" s="39" t="s">
        <v>5</v>
      </c>
      <c r="D7" s="123">
        <v>20</v>
      </c>
      <c r="E7" s="124">
        <v>7</v>
      </c>
      <c r="F7" s="124">
        <f>SUM(D7*E7)</f>
        <v>140</v>
      </c>
    </row>
    <row r="8" spans="1:6">
      <c r="A8" s="9"/>
      <c r="B8" s="11"/>
    </row>
    <row r="9" spans="1:6" ht="99.75" customHeight="1">
      <c r="A9" s="9" t="s">
        <v>3</v>
      </c>
      <c r="B9" s="47" t="s">
        <v>179</v>
      </c>
      <c r="C9" s="39" t="s">
        <v>5</v>
      </c>
      <c r="D9" s="123">
        <v>20</v>
      </c>
      <c r="E9" s="124">
        <v>14</v>
      </c>
      <c r="F9" s="124">
        <f>SUM(D9*E9)</f>
        <v>280</v>
      </c>
    </row>
    <row r="11" spans="1:6" ht="80.25" customHeight="1">
      <c r="A11" s="9" t="s">
        <v>4</v>
      </c>
      <c r="B11" s="48" t="s">
        <v>182</v>
      </c>
      <c r="C11" s="39" t="s">
        <v>5</v>
      </c>
      <c r="D11" s="123">
        <v>20</v>
      </c>
      <c r="E11" s="43">
        <v>28</v>
      </c>
      <c r="F11" s="43">
        <f>SUM(D11*E11)</f>
        <v>560</v>
      </c>
    </row>
    <row r="13" spans="1:6" ht="78.75">
      <c r="A13" s="9" t="s">
        <v>13</v>
      </c>
      <c r="B13" s="48" t="s">
        <v>181</v>
      </c>
      <c r="C13" s="39" t="s">
        <v>5</v>
      </c>
      <c r="D13" s="123">
        <v>20</v>
      </c>
      <c r="E13" s="43">
        <v>25</v>
      </c>
      <c r="F13" s="43">
        <f>SUM(D13*E13)</f>
        <v>500</v>
      </c>
    </row>
    <row r="15" spans="1:6" ht="132.75" customHeight="1">
      <c r="A15" s="9" t="s">
        <v>14</v>
      </c>
      <c r="B15" s="47" t="s">
        <v>131</v>
      </c>
      <c r="C15" s="76" t="s">
        <v>5</v>
      </c>
      <c r="D15" s="76">
        <v>60</v>
      </c>
      <c r="E15" s="81">
        <v>20</v>
      </c>
      <c r="F15" s="81"/>
    </row>
    <row r="17" spans="1:6" ht="105.75" customHeight="1">
      <c r="A17" s="9" t="s">
        <v>15</v>
      </c>
      <c r="B17" s="47" t="s">
        <v>126</v>
      </c>
      <c r="C17" s="76" t="s">
        <v>5</v>
      </c>
      <c r="D17" s="76">
        <v>60</v>
      </c>
      <c r="E17" s="124">
        <v>2</v>
      </c>
      <c r="F17" s="124">
        <f>SUM(D17*E17)</f>
        <v>120</v>
      </c>
    </row>
    <row r="19" spans="1:6" ht="129.75" customHeight="1">
      <c r="A19" s="9" t="s">
        <v>16</v>
      </c>
      <c r="B19" s="47" t="s">
        <v>136</v>
      </c>
      <c r="C19" s="76" t="s">
        <v>5</v>
      </c>
      <c r="D19" s="76">
        <v>60</v>
      </c>
      <c r="E19" s="81">
        <v>19</v>
      </c>
      <c r="F19" s="81">
        <f>SUM(D19*E19)</f>
        <v>1140</v>
      </c>
    </row>
    <row r="21" spans="1:6" ht="101.25" customHeight="1">
      <c r="A21" s="9" t="s">
        <v>18</v>
      </c>
      <c r="B21" s="47" t="s">
        <v>127</v>
      </c>
      <c r="C21" s="76" t="s">
        <v>8</v>
      </c>
      <c r="D21" s="76">
        <v>20</v>
      </c>
      <c r="E21" s="124">
        <v>12</v>
      </c>
      <c r="F21" s="124">
        <f>SUM(D21*E21)</f>
        <v>240</v>
      </c>
    </row>
    <row r="23" spans="1:6" ht="159" customHeight="1">
      <c r="A23" s="9" t="s">
        <v>11</v>
      </c>
      <c r="B23" s="48" t="s">
        <v>132</v>
      </c>
      <c r="C23" s="76" t="s">
        <v>5</v>
      </c>
      <c r="D23" s="76">
        <v>10</v>
      </c>
      <c r="E23" s="125">
        <v>15</v>
      </c>
      <c r="F23" s="124">
        <f>+E23*D23</f>
        <v>150</v>
      </c>
    </row>
    <row r="24" spans="1:6">
      <c r="A24" s="9"/>
      <c r="C24" s="10"/>
      <c r="E24" s="126"/>
      <c r="F24" s="126"/>
    </row>
    <row r="25" spans="1:6" ht="117.75" customHeight="1">
      <c r="A25" s="9" t="s">
        <v>10</v>
      </c>
      <c r="B25" s="127" t="s">
        <v>137</v>
      </c>
      <c r="C25" s="76" t="s">
        <v>5</v>
      </c>
      <c r="D25" s="76">
        <v>200</v>
      </c>
      <c r="E25" s="125">
        <v>5.6</v>
      </c>
      <c r="F25" s="124">
        <f>+E25*D25</f>
        <v>1120</v>
      </c>
    </row>
    <row r="26" spans="1:6">
      <c r="A26" s="56"/>
      <c r="B26" s="128"/>
      <c r="C26" s="129"/>
      <c r="D26" s="129"/>
      <c r="E26" s="9"/>
      <c r="F26" s="56"/>
    </row>
    <row r="27" spans="1:6" ht="124.5" customHeight="1">
      <c r="A27" s="9" t="s">
        <v>12</v>
      </c>
      <c r="B27" s="48" t="s">
        <v>138</v>
      </c>
      <c r="C27" s="76" t="s">
        <v>5</v>
      </c>
      <c r="D27" s="76">
        <v>50</v>
      </c>
      <c r="E27" s="125">
        <v>10</v>
      </c>
      <c r="F27" s="124">
        <f>+E27*D27</f>
        <v>500</v>
      </c>
    </row>
    <row r="28" spans="1:6">
      <c r="A28" s="9"/>
      <c r="B28" s="22"/>
      <c r="C28" s="75"/>
      <c r="D28" s="75"/>
      <c r="E28" s="130"/>
      <c r="F28" s="126"/>
    </row>
    <row r="29" spans="1:6" ht="47.25">
      <c r="A29" s="9" t="s">
        <v>17</v>
      </c>
      <c r="B29" s="131" t="s">
        <v>133</v>
      </c>
      <c r="C29" s="132"/>
      <c r="D29" s="133"/>
      <c r="E29" s="134"/>
      <c r="F29" s="56"/>
    </row>
    <row r="30" spans="1:6">
      <c r="A30" s="9"/>
      <c r="B30" s="135" t="s">
        <v>134</v>
      </c>
      <c r="C30" s="136" t="s">
        <v>135</v>
      </c>
      <c r="D30" s="137">
        <v>10</v>
      </c>
      <c r="E30" s="138">
        <v>21</v>
      </c>
      <c r="F30" s="124">
        <f>+E30*D30</f>
        <v>210</v>
      </c>
    </row>
    <row r="32" spans="1:6" ht="94.5">
      <c r="A32" s="9" t="s">
        <v>19</v>
      </c>
      <c r="B32" s="47" t="s">
        <v>183</v>
      </c>
      <c r="C32" s="39" t="s">
        <v>7</v>
      </c>
      <c r="D32" s="123">
        <v>1</v>
      </c>
      <c r="E32" s="45">
        <v>75</v>
      </c>
      <c r="F32" s="43">
        <f>SUM(D32*E32)</f>
        <v>75</v>
      </c>
    </row>
    <row r="34" spans="1:6" ht="32.25" thickBot="1">
      <c r="A34" s="9" t="s">
        <v>20</v>
      </c>
      <c r="B34" s="63" t="s">
        <v>128</v>
      </c>
      <c r="C34" s="64" t="s">
        <v>9</v>
      </c>
      <c r="D34" s="139">
        <v>1</v>
      </c>
      <c r="E34" s="148">
        <f>SUM(F3:F32)</f>
        <v>5493</v>
      </c>
      <c r="F34" s="140">
        <f>SUM(E34*0.1)</f>
        <v>549.30000000000007</v>
      </c>
    </row>
    <row r="35" spans="1:6" ht="17.25" thickTop="1" thickBot="1">
      <c r="B35" s="151" t="s">
        <v>184</v>
      </c>
      <c r="C35" s="29"/>
      <c r="D35" s="29"/>
      <c r="E35" s="152"/>
      <c r="F35" s="153">
        <f>SUM(F3:F34)</f>
        <v>6042.3</v>
      </c>
    </row>
  </sheetData>
  <pageMargins left="0.70866141732283472" right="0.70866141732283472" top="0.74803149606299213" bottom="0.74803149606299213" header="0.31496062992125984" footer="0.31496062992125984"/>
  <pageSetup paperSize="9" orientation="portrait" horizontalDpi="4294967293" r:id="rId1"/>
  <headerFooter>
    <oddFooter>Stran &amp;P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1"/>
  <sheetViews>
    <sheetView view="pageBreakPreview" topLeftCell="A32" zoomScale="91" zoomScaleNormal="106" zoomScaleSheetLayoutView="91" workbookViewId="0">
      <selection activeCell="R74" sqref="R74"/>
    </sheetView>
  </sheetViews>
  <sheetFormatPr defaultRowHeight="12.75"/>
  <sheetData>
    <row r="1" spans="2:10" ht="15.75">
      <c r="B1" s="30" t="s">
        <v>107</v>
      </c>
    </row>
    <row r="2" spans="2:10" ht="15.75">
      <c r="B2" s="30" t="s">
        <v>108</v>
      </c>
    </row>
    <row r="4" spans="2:10">
      <c r="B4" s="85" t="s">
        <v>106</v>
      </c>
    </row>
    <row r="5" spans="2:10">
      <c r="B5" t="s">
        <v>146</v>
      </c>
      <c r="D5" s="85"/>
      <c r="G5" t="s">
        <v>147</v>
      </c>
      <c r="I5" t="s">
        <v>148</v>
      </c>
    </row>
    <row r="6" spans="2:10">
      <c r="B6" t="s">
        <v>139</v>
      </c>
      <c r="D6" s="85"/>
      <c r="G6" s="141">
        <v>34.200000000000003</v>
      </c>
      <c r="H6" t="s">
        <v>5</v>
      </c>
      <c r="I6">
        <v>47.14</v>
      </c>
      <c r="J6" t="s">
        <v>5</v>
      </c>
    </row>
    <row r="7" spans="2:10">
      <c r="G7" s="118"/>
      <c r="H7" s="85"/>
      <c r="J7" s="85"/>
    </row>
    <row r="8" spans="2:10">
      <c r="B8" t="s">
        <v>140</v>
      </c>
      <c r="G8">
        <v>626.29</v>
      </c>
      <c r="H8" t="s">
        <v>5</v>
      </c>
      <c r="I8">
        <v>688.86</v>
      </c>
      <c r="J8" t="s">
        <v>5</v>
      </c>
    </row>
    <row r="9" spans="2:10">
      <c r="G9" s="118"/>
    </row>
    <row r="10" spans="2:10">
      <c r="B10" t="s">
        <v>141</v>
      </c>
      <c r="E10" s="85"/>
      <c r="F10" s="142"/>
      <c r="G10" s="142">
        <v>605.63</v>
      </c>
      <c r="H10" s="142" t="s">
        <v>5</v>
      </c>
      <c r="I10" s="142">
        <v>581.49</v>
      </c>
      <c r="J10" s="142" t="s">
        <v>5</v>
      </c>
    </row>
    <row r="11" spans="2:10">
      <c r="G11" s="141">
        <f>SUM(G6:G10)</f>
        <v>1266.1199999999999</v>
      </c>
      <c r="H11" t="s">
        <v>5</v>
      </c>
      <c r="I11">
        <f>SUM(I6:I10)</f>
        <v>1317.49</v>
      </c>
      <c r="J11" t="s">
        <v>5</v>
      </c>
    </row>
    <row r="12" spans="2:10">
      <c r="F12" s="142"/>
      <c r="G12" s="142">
        <v>87.4</v>
      </c>
      <c r="H12" s="142"/>
    </row>
    <row r="13" spans="2:10">
      <c r="G13" s="141">
        <f>SUM(G11-G12)</f>
        <v>1178.7199999999998</v>
      </c>
      <c r="I13" t="s">
        <v>153</v>
      </c>
    </row>
    <row r="14" spans="2:10">
      <c r="I14">
        <v>64</v>
      </c>
    </row>
    <row r="15" spans="2:10">
      <c r="I15">
        <v>4.4000000000000004</v>
      </c>
    </row>
    <row r="16" spans="2:10">
      <c r="B16" t="s">
        <v>149</v>
      </c>
      <c r="I16">
        <v>14</v>
      </c>
    </row>
    <row r="17" spans="2:10">
      <c r="B17" t="s">
        <v>142</v>
      </c>
      <c r="I17" s="142">
        <v>5</v>
      </c>
      <c r="J17" s="142"/>
    </row>
    <row r="18" spans="2:10">
      <c r="B18">
        <v>9</v>
      </c>
      <c r="C18" t="s">
        <v>150</v>
      </c>
      <c r="D18">
        <v>5.5</v>
      </c>
      <c r="E18">
        <f>SUM(B18*D18)</f>
        <v>49.5</v>
      </c>
      <c r="G18">
        <f>SUM(E18)</f>
        <v>49.5</v>
      </c>
      <c r="H18" t="s">
        <v>5</v>
      </c>
      <c r="I18">
        <f>SUM(I14:I17)</f>
        <v>87.4</v>
      </c>
    </row>
    <row r="19" spans="2:10">
      <c r="E19" s="85"/>
    </row>
    <row r="20" spans="2:10">
      <c r="B20" t="s">
        <v>143</v>
      </c>
    </row>
    <row r="21" spans="2:10">
      <c r="B21">
        <v>25.56</v>
      </c>
      <c r="C21" t="s">
        <v>150</v>
      </c>
      <c r="D21">
        <v>6.8</v>
      </c>
      <c r="E21">
        <f>SUM(B21*D21)</f>
        <v>173.80799999999999</v>
      </c>
      <c r="G21">
        <f>SUM(E21)</f>
        <v>173.80799999999999</v>
      </c>
      <c r="H21" t="s">
        <v>5</v>
      </c>
    </row>
    <row r="23" spans="2:10">
      <c r="B23" t="s">
        <v>144</v>
      </c>
      <c r="E23" s="85"/>
      <c r="H23" s="85"/>
    </row>
    <row r="24" spans="2:10">
      <c r="B24">
        <v>2.79</v>
      </c>
      <c r="C24" t="s">
        <v>150</v>
      </c>
      <c r="D24">
        <v>6.8</v>
      </c>
      <c r="E24">
        <f>SUM(B24*D24)</f>
        <v>18.972000000000001</v>
      </c>
      <c r="G24">
        <f>SUM(E24)</f>
        <v>18.972000000000001</v>
      </c>
      <c r="H24" t="s">
        <v>5</v>
      </c>
    </row>
    <row r="25" spans="2:10">
      <c r="H25" s="85"/>
    </row>
    <row r="26" spans="2:10">
      <c r="B26" t="s">
        <v>145</v>
      </c>
    </row>
    <row r="27" spans="2:10">
      <c r="B27">
        <v>19.149999999999999</v>
      </c>
      <c r="C27" t="s">
        <v>150</v>
      </c>
      <c r="D27">
        <v>6.8</v>
      </c>
      <c r="E27">
        <f>SUM(B27*D27)</f>
        <v>130.22</v>
      </c>
      <c r="G27">
        <f>SUM(E27)</f>
        <v>130.22</v>
      </c>
      <c r="H27" t="s">
        <v>5</v>
      </c>
    </row>
    <row r="29" spans="2:10">
      <c r="B29" t="s">
        <v>151</v>
      </c>
    </row>
    <row r="30" spans="2:10">
      <c r="B30" s="142">
        <v>20.2</v>
      </c>
      <c r="C30" s="142" t="s">
        <v>150</v>
      </c>
      <c r="D30" s="142">
        <v>5.7</v>
      </c>
      <c r="E30" s="142">
        <f>SUM(B30*D30)</f>
        <v>115.14</v>
      </c>
      <c r="F30" s="142"/>
      <c r="G30" s="142">
        <f>SUM(E30)</f>
        <v>115.14</v>
      </c>
      <c r="H30" s="142" t="s">
        <v>5</v>
      </c>
      <c r="I30" s="142"/>
      <c r="J30" s="142"/>
    </row>
    <row r="31" spans="2:10">
      <c r="G31">
        <f>SUM(G18:G30)</f>
        <v>487.64</v>
      </c>
    </row>
    <row r="32" spans="2:10">
      <c r="B32" s="85"/>
      <c r="D32" s="85"/>
    </row>
    <row r="33" spans="1:10">
      <c r="A33" t="s">
        <v>155</v>
      </c>
      <c r="D33">
        <v>157</v>
      </c>
      <c r="E33">
        <v>50</v>
      </c>
      <c r="G33">
        <v>17</v>
      </c>
      <c r="I33">
        <f>SUM(D33:G33)</f>
        <v>224</v>
      </c>
      <c r="J33" t="s">
        <v>8</v>
      </c>
    </row>
    <row r="35" spans="1:10">
      <c r="A35" t="s">
        <v>156</v>
      </c>
      <c r="E35">
        <v>224</v>
      </c>
      <c r="F35">
        <v>17</v>
      </c>
      <c r="G35">
        <v>30</v>
      </c>
      <c r="I35">
        <f>SUM(E35:H35)</f>
        <v>271</v>
      </c>
      <c r="J35" t="s">
        <v>8</v>
      </c>
    </row>
    <row r="37" spans="1:10">
      <c r="A37" t="s">
        <v>154</v>
      </c>
      <c r="E37">
        <v>6</v>
      </c>
      <c r="F37">
        <v>30</v>
      </c>
      <c r="I37">
        <f>SUM(E37*F37)</f>
        <v>180</v>
      </c>
      <c r="J37" t="s">
        <v>8</v>
      </c>
    </row>
    <row r="39" spans="1:10">
      <c r="A39" t="s">
        <v>157</v>
      </c>
      <c r="B39">
        <v>1178</v>
      </c>
      <c r="C39" t="s">
        <v>150</v>
      </c>
      <c r="D39">
        <v>0.08</v>
      </c>
      <c r="I39">
        <f>SUM(B39*D39)</f>
        <v>94.24</v>
      </c>
      <c r="J39" t="s">
        <v>7</v>
      </c>
    </row>
    <row r="41" spans="1:10">
      <c r="C41">
        <f>SUM(B39*0.25)</f>
        <v>294.5</v>
      </c>
      <c r="F41" t="s">
        <v>160</v>
      </c>
      <c r="I41">
        <f>SUM(I35+I37)</f>
        <v>451</v>
      </c>
      <c r="J41" t="s">
        <v>8</v>
      </c>
    </row>
    <row r="44" spans="1:10">
      <c r="B44" t="s">
        <v>159</v>
      </c>
    </row>
    <row r="45" spans="1:10">
      <c r="B45">
        <v>9</v>
      </c>
      <c r="C45" t="s">
        <v>150</v>
      </c>
      <c r="D45">
        <v>14</v>
      </c>
      <c r="I45">
        <f>SUM(B45*D45)</f>
        <v>126</v>
      </c>
      <c r="J45" t="s">
        <v>5</v>
      </c>
    </row>
    <row r="46" spans="1:10">
      <c r="B46">
        <v>6</v>
      </c>
      <c r="C46" t="s">
        <v>150</v>
      </c>
      <c r="D46">
        <v>50</v>
      </c>
      <c r="H46" s="142"/>
      <c r="I46" s="142">
        <f>SUM(B46*D46)</f>
        <v>300</v>
      </c>
      <c r="J46" s="142" t="s">
        <v>5</v>
      </c>
    </row>
    <row r="47" spans="1:10">
      <c r="I47">
        <f>SUM(I45:I46)</f>
        <v>426</v>
      </c>
      <c r="J47" t="s">
        <v>5</v>
      </c>
    </row>
    <row r="48" spans="1:10">
      <c r="A48" t="s">
        <v>161</v>
      </c>
      <c r="B48" t="s">
        <v>163</v>
      </c>
      <c r="D48" t="s">
        <v>164</v>
      </c>
      <c r="F48" t="s">
        <v>165</v>
      </c>
      <c r="H48" t="s">
        <v>166</v>
      </c>
      <c r="J48" t="s">
        <v>167</v>
      </c>
    </row>
    <row r="49" spans="1:10">
      <c r="B49">
        <v>13.8</v>
      </c>
      <c r="D49">
        <v>49</v>
      </c>
      <c r="F49">
        <v>18</v>
      </c>
      <c r="H49">
        <v>7</v>
      </c>
      <c r="J49">
        <v>6</v>
      </c>
    </row>
    <row r="50" spans="1:10">
      <c r="B50">
        <v>13.8</v>
      </c>
      <c r="D50">
        <v>49</v>
      </c>
      <c r="F50">
        <v>18</v>
      </c>
      <c r="H50">
        <v>7</v>
      </c>
      <c r="J50">
        <v>6</v>
      </c>
    </row>
    <row r="51" spans="1:10">
      <c r="B51">
        <v>49</v>
      </c>
      <c r="D51">
        <v>15</v>
      </c>
      <c r="F51">
        <v>7</v>
      </c>
      <c r="H51">
        <v>15</v>
      </c>
      <c r="J51">
        <v>20</v>
      </c>
    </row>
    <row r="52" spans="1:10">
      <c r="B52">
        <v>49</v>
      </c>
      <c r="D52">
        <v>15</v>
      </c>
      <c r="F52">
        <v>7</v>
      </c>
      <c r="H52">
        <v>15</v>
      </c>
    </row>
    <row r="53" spans="1:10">
      <c r="B53">
        <v>20</v>
      </c>
      <c r="D53">
        <v>15</v>
      </c>
      <c r="F53">
        <v>7</v>
      </c>
    </row>
    <row r="54" spans="1:10">
      <c r="B54">
        <v>13.8</v>
      </c>
      <c r="D54">
        <v>21</v>
      </c>
    </row>
    <row r="55" spans="1:10">
      <c r="B55">
        <v>13.8</v>
      </c>
    </row>
    <row r="56" spans="1:10">
      <c r="B56">
        <v>9</v>
      </c>
    </row>
    <row r="57" spans="1:10">
      <c r="B57">
        <v>12.8</v>
      </c>
    </row>
    <row r="58" spans="1:10">
      <c r="A58" t="s">
        <v>162</v>
      </c>
      <c r="B58" s="142">
        <v>19.5</v>
      </c>
      <c r="C58" s="142"/>
      <c r="D58" s="142">
        <v>16.399999999999999</v>
      </c>
      <c r="E58" s="142"/>
      <c r="F58" s="142">
        <v>6</v>
      </c>
      <c r="G58" s="142"/>
      <c r="H58" s="142">
        <v>5</v>
      </c>
      <c r="I58" s="142"/>
      <c r="J58" s="142">
        <v>4</v>
      </c>
    </row>
    <row r="59" spans="1:10">
      <c r="B59">
        <f>SUM(B49:B58)</f>
        <v>214.50000000000003</v>
      </c>
      <c r="C59" t="s">
        <v>8</v>
      </c>
      <c r="D59">
        <f>SUM(D49:D58)</f>
        <v>180.4</v>
      </c>
      <c r="E59" t="s">
        <v>8</v>
      </c>
      <c r="F59">
        <f>SUM(F49:F58)</f>
        <v>63</v>
      </c>
      <c r="G59" t="s">
        <v>8</v>
      </c>
      <c r="H59">
        <f>SUM(H49:H58)</f>
        <v>49</v>
      </c>
      <c r="I59" t="s">
        <v>8</v>
      </c>
      <c r="J59">
        <f>SUM(J49:J58)</f>
        <v>36</v>
      </c>
    </row>
    <row r="61" spans="1:10" ht="13.5" thickBot="1"/>
    <row r="62" spans="1:10" ht="13.5" thickBot="1">
      <c r="A62" t="s">
        <v>168</v>
      </c>
      <c r="C62">
        <f>SUM(B59:J59)</f>
        <v>542.90000000000009</v>
      </c>
      <c r="D62">
        <v>22</v>
      </c>
      <c r="H62" s="144">
        <f>SUM(C62:D63)</f>
        <v>564.90000000000009</v>
      </c>
      <c r="I62" s="145" t="s">
        <v>8</v>
      </c>
    </row>
    <row r="65" spans="1:12">
      <c r="A65" t="s">
        <v>169</v>
      </c>
      <c r="D65" t="s">
        <v>172</v>
      </c>
      <c r="E65">
        <v>10</v>
      </c>
      <c r="F65">
        <v>34</v>
      </c>
      <c r="G65">
        <v>40</v>
      </c>
      <c r="H65">
        <v>17</v>
      </c>
      <c r="J65">
        <f>SUM(E65:I65)</f>
        <v>101</v>
      </c>
    </row>
    <row r="67" spans="1:12">
      <c r="A67" t="s">
        <v>170</v>
      </c>
      <c r="D67" t="s">
        <v>173</v>
      </c>
      <c r="E67">
        <v>10</v>
      </c>
      <c r="F67">
        <v>55</v>
      </c>
      <c r="G67">
        <v>7</v>
      </c>
      <c r="J67">
        <f>SUM(E67:I67)</f>
        <v>72</v>
      </c>
    </row>
    <row r="69" spans="1:12">
      <c r="A69" t="s">
        <v>174</v>
      </c>
      <c r="D69" t="s">
        <v>175</v>
      </c>
      <c r="E69">
        <v>10</v>
      </c>
      <c r="F69">
        <v>71</v>
      </c>
      <c r="G69">
        <v>7</v>
      </c>
      <c r="J69">
        <f>SUM(E69:I69)</f>
        <v>88</v>
      </c>
    </row>
    <row r="71" spans="1:12">
      <c r="A71" t="s">
        <v>171</v>
      </c>
      <c r="D71" t="s">
        <v>176</v>
      </c>
      <c r="E71">
        <v>10</v>
      </c>
      <c r="F71">
        <v>40</v>
      </c>
      <c r="J71">
        <f>SUM(E71:I71)</f>
        <v>50</v>
      </c>
    </row>
    <row r="74" spans="1:12">
      <c r="A74" t="s">
        <v>169</v>
      </c>
      <c r="D74" t="s">
        <v>172</v>
      </c>
      <c r="E74">
        <v>8.16</v>
      </c>
      <c r="F74">
        <v>30</v>
      </c>
      <c r="J74">
        <f>SUM(E74*F74)</f>
        <v>244.8</v>
      </c>
      <c r="K74" t="s">
        <v>8</v>
      </c>
    </row>
    <row r="76" spans="1:12">
      <c r="A76" t="s">
        <v>170</v>
      </c>
      <c r="D76" t="s">
        <v>177</v>
      </c>
      <c r="E76">
        <v>49</v>
      </c>
      <c r="F76">
        <v>28</v>
      </c>
      <c r="G76">
        <v>28</v>
      </c>
      <c r="H76">
        <v>17</v>
      </c>
      <c r="I76">
        <v>29</v>
      </c>
      <c r="J76">
        <f>SUM(E76:I76)</f>
        <v>151</v>
      </c>
      <c r="K76" t="s">
        <v>8</v>
      </c>
    </row>
    <row r="78" spans="1:12">
      <c r="A78" t="s">
        <v>174</v>
      </c>
      <c r="D78" t="s">
        <v>175</v>
      </c>
      <c r="E78">
        <v>49</v>
      </c>
      <c r="F78">
        <v>22</v>
      </c>
      <c r="G78">
        <v>9</v>
      </c>
      <c r="J78">
        <f>SUM(E78:I78)</f>
        <v>80</v>
      </c>
      <c r="K78" t="s">
        <v>8</v>
      </c>
      <c r="L78">
        <f>SUM(J76:J78)</f>
        <v>231</v>
      </c>
    </row>
    <row r="80" spans="1:12">
      <c r="A80" t="s">
        <v>171</v>
      </c>
      <c r="D80" t="s">
        <v>176</v>
      </c>
      <c r="E80">
        <v>49</v>
      </c>
      <c r="F80">
        <v>14</v>
      </c>
      <c r="G80">
        <v>14</v>
      </c>
      <c r="H80">
        <v>17</v>
      </c>
      <c r="I80">
        <v>35</v>
      </c>
      <c r="J80">
        <f>SUM(E80:I80)</f>
        <v>129</v>
      </c>
      <c r="K80" t="s">
        <v>8</v>
      </c>
    </row>
    <row r="81" spans="10:10">
      <c r="J81">
        <f>SUM(J74:J80)</f>
        <v>604.79999999999995</v>
      </c>
    </row>
  </sheetData>
  <pageMargins left="0.70866141732283472" right="0.70866141732283472" top="0.74803149606299213" bottom="0.74803149606299213" header="0.31496062992125984" footer="0.31496062992125984"/>
  <pageSetup paperSize="9" scale="88" orientation="portrait" horizontalDpi="4294967293" r:id="rId1"/>
  <headerFooter>
    <oddFooter>Stran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8</vt:i4>
      </vt:variant>
    </vt:vector>
  </HeadingPairs>
  <TitlesOfParts>
    <vt:vector size="16" baseType="lpstr">
      <vt:lpstr>pon-16-2025</vt:lpstr>
      <vt:lpstr>rekapitulacija</vt:lpstr>
      <vt:lpstr>A. pripravljalna dela</vt:lpstr>
      <vt:lpstr>B.celovita prenova ravne strehe</vt:lpstr>
      <vt:lpstr>površine</vt:lpstr>
      <vt:lpstr>D. trapezna streha</vt:lpstr>
      <vt:lpstr>E. razna dela</vt:lpstr>
      <vt:lpstr>izmere</vt:lpstr>
      <vt:lpstr>'A. pripravljalna dela'!Področje_tiskanja</vt:lpstr>
      <vt:lpstr>'B.celovita prenova ravne strehe'!Področje_tiskanja</vt:lpstr>
      <vt:lpstr>'D. trapezna streha'!Področje_tiskanja</vt:lpstr>
      <vt:lpstr>'E. razna dela'!Področje_tiskanja</vt:lpstr>
      <vt:lpstr>izmere!Področje_tiskanja</vt:lpstr>
      <vt:lpstr>'pon-16-2025'!Področje_tiskanja</vt:lpstr>
      <vt:lpstr>površine!Področje_tiskanja</vt:lpstr>
      <vt:lpstr>rekapitulacija!Področje_tiskanja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Punta d.o.o.</dc:creator>
  <cp:lastModifiedBy>Miloš Iglič</cp:lastModifiedBy>
  <cp:lastPrinted>2023-09-26T06:22:46Z</cp:lastPrinted>
  <dcterms:created xsi:type="dcterms:W3CDTF">2008-11-16T07:02:13Z</dcterms:created>
  <dcterms:modified xsi:type="dcterms:W3CDTF">2025-03-02T21:39:35Z</dcterms:modified>
</cp:coreProperties>
</file>