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ZASTOPSTVO\OBJEKTI\2025\03_SINTER_Koprska ulica 92\PROJEKT\"/>
    </mc:Choice>
  </mc:AlternateContent>
  <xr:revisionPtr revIDLastSave="0" documentId="13_ncr:1_{5F361333-3AA2-4D95-9E56-7B0E26C343B2}" xr6:coauthVersionLast="47" xr6:coauthVersionMax="47" xr10:uidLastSave="{00000000-0000-0000-0000-000000000000}"/>
  <bookViews>
    <workbookView xWindow="-120" yWindow="-120" windowWidth="38640" windowHeight="21120" tabRatio="956" xr2:uid="{00000000-000D-0000-FFFF-FFFF00000000}"/>
  </bookViews>
  <sheets>
    <sheet name="REKAPITULACIJA" sheetId="32" r:id="rId1"/>
    <sheet name="NOTRANJA PL NAPELJAVA" sheetId="44" r:id="rId2"/>
    <sheet name="OGREVANJE" sheetId="46" r:id="rId3"/>
  </sheets>
  <definedNames>
    <definedName name="investicija" localSheetId="1">#REF!</definedName>
    <definedName name="investicija" localSheetId="0">REKAPITULACIJA!#REF!</definedName>
    <definedName name="investicija">#REF!</definedName>
    <definedName name="_xlnm.Print_Area" localSheetId="1">'NOTRANJA PL NAPELJAVA'!$A$1:$F$45</definedName>
    <definedName name="_xlnm.Print_Area" localSheetId="2">OGREVANJE!$A$1:$F$155</definedName>
    <definedName name="_xlnm.Print_Area" localSheetId="0">REKAPITULACIJA!$A$1:$H$21</definedName>
    <definedName name="_xlnm.Print_Titles" localSheetId="1">'NOTRANJA PL NAPELJAVA'!$5:$5</definedName>
  </definedNames>
  <calcPr calcId="181029"/>
</workbook>
</file>

<file path=xl/calcChain.xml><?xml version="1.0" encoding="utf-8"?>
<calcChain xmlns="http://schemas.openxmlformats.org/spreadsheetml/2006/main">
  <c r="F150" i="46" l="1"/>
  <c r="F14" i="44"/>
  <c r="F110" i="46"/>
  <c r="F80" i="46"/>
  <c r="F140" i="46"/>
  <c r="F130" i="46"/>
  <c r="F53" i="46"/>
  <c r="F104" i="46" l="1"/>
  <c r="F70" i="46"/>
  <c r="F68" i="46"/>
  <c r="F66" i="46"/>
  <c r="F64" i="46"/>
  <c r="F59" i="46"/>
  <c r="F57" i="46"/>
  <c r="F55" i="46"/>
  <c r="F51" i="46"/>
  <c r="F49" i="46"/>
  <c r="F47" i="46"/>
  <c r="F45" i="46"/>
  <c r="F42" i="46"/>
  <c r="F39" i="46"/>
  <c r="F34" i="46"/>
  <c r="F30" i="46"/>
  <c r="F125" i="46"/>
  <c r="F32" i="46"/>
  <c r="A12" i="46"/>
  <c r="F149" i="46"/>
  <c r="F148" i="46"/>
  <c r="F144" i="46"/>
  <c r="F139" i="46"/>
  <c r="F135" i="46"/>
  <c r="F132" i="46"/>
  <c r="F128" i="46"/>
  <c r="F122" i="46"/>
  <c r="F119" i="46"/>
  <c r="F118" i="46"/>
  <c r="F107" i="46"/>
  <c r="F101" i="46"/>
  <c r="F97" i="46"/>
  <c r="F93" i="46"/>
  <c r="F89" i="46"/>
  <c r="F87" i="46"/>
  <c r="F85" i="46"/>
  <c r="F77" i="46"/>
  <c r="F73" i="46"/>
  <c r="F15" i="46"/>
  <c r="F10" i="46"/>
  <c r="F41" i="44"/>
  <c r="F38" i="44"/>
  <c r="F35" i="44"/>
  <c r="F32" i="44"/>
  <c r="F29" i="44"/>
  <c r="F26" i="44"/>
  <c r="F25" i="44"/>
  <c r="F12" i="44"/>
  <c r="F8" i="44"/>
  <c r="C12" i="32"/>
  <c r="C11" i="32"/>
  <c r="A18" i="46" l="1"/>
  <c r="F155" i="46"/>
  <c r="F45" i="44"/>
  <c r="A7" i="44"/>
  <c r="A32" i="46" l="1"/>
  <c r="A34" i="46" s="1"/>
  <c r="G16" i="32"/>
  <c r="G15" i="32" s="1"/>
  <c r="A36" i="46" l="1"/>
  <c r="A41" i="46" l="1"/>
  <c r="A44" i="46" s="1"/>
  <c r="A47" i="46" l="1"/>
  <c r="A49" i="46" l="1"/>
  <c r="A51" i="46" s="1"/>
  <c r="A53" i="46" s="1"/>
  <c r="A55" i="46" s="1"/>
  <c r="A11" i="44"/>
  <c r="A14" i="44" s="1"/>
  <c r="A23" i="44" l="1"/>
  <c r="A28" i="44" s="1"/>
  <c r="A57" i="46"/>
  <c r="A59" i="46" s="1"/>
  <c r="A64" i="46" s="1"/>
  <c r="A66" i="46" s="1"/>
  <c r="A68" i="46" s="1"/>
  <c r="A70" i="46" s="1"/>
  <c r="A72" i="46" l="1"/>
  <c r="A31" i="44"/>
  <c r="A34" i="44" s="1"/>
  <c r="A37" i="44" s="1"/>
  <c r="A40" i="44" s="1"/>
  <c r="A75" i="46" l="1"/>
  <c r="A82" i="46" l="1"/>
  <c r="A79" i="46"/>
  <c r="A89" i="46" l="1"/>
  <c r="A91" i="46" s="1"/>
  <c r="A95" i="46" s="1"/>
  <c r="A99" i="46" s="1"/>
  <c r="A103" i="46" l="1"/>
  <c r="A106" i="46" s="1"/>
  <c r="A109" i="46" s="1"/>
  <c r="A115" i="46" s="1"/>
  <c r="A121" i="46" l="1"/>
  <c r="A124" i="46" s="1"/>
  <c r="A127" i="46" s="1"/>
  <c r="A130" i="46" s="1"/>
  <c r="A132" i="46" s="1"/>
  <c r="A134" i="46" s="1"/>
  <c r="A138" i="46" s="1"/>
  <c r="A143" i="46" s="1"/>
  <c r="A147" i="46" s="1"/>
</calcChain>
</file>

<file path=xl/sharedStrings.xml><?xml version="1.0" encoding="utf-8"?>
<sst xmlns="http://schemas.openxmlformats.org/spreadsheetml/2006/main" count="198" uniqueCount="136">
  <si>
    <t>kos</t>
  </si>
  <si>
    <t>SKUPAJ</t>
  </si>
  <si>
    <t xml:space="preserve">POPIS MATERIALA IN DEL S PREDRAČUNOM </t>
  </si>
  <si>
    <t>kpl</t>
  </si>
  <si>
    <t>kpl.</t>
  </si>
  <si>
    <t>m</t>
  </si>
  <si>
    <t>kg</t>
  </si>
  <si>
    <t xml:space="preserve">Pridobitev dimnikarskega soglasja </t>
  </si>
  <si>
    <t xml:space="preserve">Pregled izvedene dimovodne napeljave s strani pooblaščenega dimnikarskega servisa ter pridobitev dimnikarskega soglasja </t>
  </si>
  <si>
    <t>INVESTITOR:</t>
  </si>
  <si>
    <t>OBJEKT:</t>
  </si>
  <si>
    <t>Finalni oplesk</t>
  </si>
  <si>
    <t>Vgradnja potopnih tuljk in navojnih kolčakov</t>
  </si>
  <si>
    <t>Ozemljitev inštalacije</t>
  </si>
  <si>
    <t>Izvedba galvanskih povezav vključno s povezavo na ustrezen ozemljitven sistem</t>
  </si>
  <si>
    <t>ali enakovredni</t>
  </si>
  <si>
    <t>Drobni inštalacijski material za izvedbo sistema ogrevne vode (fitingi, prehodni kosi, pritrdilni material, dodatna odzračevanja, praznilne pipice...)</t>
  </si>
  <si>
    <t>Drobni inštalacijski material</t>
  </si>
  <si>
    <t xml:space="preserve">Jeklena brezšivna cev </t>
  </si>
  <si>
    <t>Termometer v okroglem ohišju f80 mm, z navojnim priključkom R 1/2", razredom natančnosti prikaza 1,0 po DIN EN 13190, komplet z montažnim in tesnilnim materialom</t>
  </si>
  <si>
    <t xml:space="preserve">Termometer </t>
  </si>
  <si>
    <t>- s prikaznim območjem od 0 do 6,0 bar</t>
  </si>
  <si>
    <t>Manometer v okroglem ohišju f80 mm z navojnim priključkom R 1/2", glicerinskim polnjenjem, razredom natančnosti prikaza 1,6, manometrsko navojno pipico DN 15, komplet z montažnim in tesnilnim materialom</t>
  </si>
  <si>
    <t>Manometer</t>
  </si>
  <si>
    <t>Izločevalnik nečistoč iz sistema ogrevne vode za horizontalno vgradnjo s prirobničnimi priključki, dodatnim magnetom za izločanje magnetita, izpustno pipico, avtomatskim odzračevalnikom mikromehurčkov, toplotno izolacijo, skupaj s protiprirobnicami, tesnilnim in vijačnim materialom</t>
  </si>
  <si>
    <t>Izločevalnik nečistoč</t>
  </si>
  <si>
    <t>CENTRALNO OGREVANJE - PLINSKA KOTLOVNICA</t>
  </si>
  <si>
    <t>STROJNE INŠTALACIJE</t>
  </si>
  <si>
    <t>Trdnostni preiskus notranje plinske inštalacije s strani izvajalca</t>
  </si>
  <si>
    <t>Priključitev plinskih trošil ter zagon s kontrolo delovanja in nastavitvijo s strani pooblaščenega serviserja oziroma dobavitelja opreme</t>
  </si>
  <si>
    <t>Priključitev plinskih trošil ter zagon</t>
  </si>
  <si>
    <t>NOTRANJA PLINSKA INŠTALACIJA</t>
  </si>
  <si>
    <t>Membranska raztezna posoda</t>
  </si>
  <si>
    <t>Membranska raztezna posoda za zaprte sisteme ogrevanja in hlajenja, možnostjo polnjenja protizmrzovalnega sredstva do 50%, s priključnim kosom z zapornim ventilom s kapo proti nepooblaščenemu posluževanju ter izpustno pipico, skupaj s tesnilnim in montažnim materialom</t>
  </si>
  <si>
    <t>Dvakratni finalni oplesk vidno delov cevi in fazonskih kosov z vročino odporno barvo (dovod-rdeča-RAL 3000, povratek-modra-RAL5019)</t>
  </si>
  <si>
    <t>Plinski stenski kondenzacijski grelnik</t>
  </si>
  <si>
    <t>Mikroprocesorska stenska regulacija</t>
  </si>
  <si>
    <t>Jeklena brezšivna cev po SIST EN 10216-1 / DIN 1629 / DIN 2448 z atestom 3.1., skupaj s cevnimi fazonskimi kosi za soležne zvare po SIST EN 10253-1 (T kosi, kolena, spojke, redukcije…), varilnim in obešalnim materialom ter dvakratnim popleskom z antikorozijsko barvo po predhodnem čiščenju ter odstranitvi korozije</t>
  </si>
  <si>
    <t>Demontaža obstoječe inštalacije - centralno ogrevanje</t>
  </si>
  <si>
    <t>Demontaža obstoječe plinske inštalacije</t>
  </si>
  <si>
    <t>Demontaža obstoječe notranje plinske inštalacije (kotlovnica - plinomer, regulator tlaka, armature, cevi, zaporna armatura pred kotlovnico, glavna plinska zaporna pipa v pritličju in zaporni armaturi na razcepu) s predhodnim izpihovanjem, skupaj z odvozom na deponijo oziroma na podjetje za razgradnjo in predelavo surovin ter pridobitvijo ustreznih evidenčnih listov in potrdil</t>
  </si>
  <si>
    <t>Jeklena brezšivna cev</t>
  </si>
  <si>
    <t>Dvakratni finalni oplesk vidno vodenih cevi in fazonskih kosov z rumeno barvo po barvni lestvici RAL 1021</t>
  </si>
  <si>
    <t>- s prikaznim območjem od 0 do +100 °C</t>
  </si>
  <si>
    <t>Montaža zapornih elementov</t>
  </si>
  <si>
    <t>Montaža atestiraneih krogličnih pip s termičnim varovalom dobavljenega v sklopu plinskih trošil na razvod plinske inštalacije</t>
  </si>
  <si>
    <t>Zaščitni Alu ovoj in izolacija</t>
  </si>
  <si>
    <t>Zaščitni ovoj razvodov ogrevne vode vodenih vidno v energetskem prostoru izdelan iz Al pločevine in Knauf Insulation ter spet s kniping vijaki</t>
  </si>
  <si>
    <t>Vgradnja potopnih tuljk za vstavitev temperaturnih tipal, navojnih kolčakov za vgradnjo manometrov, skupaj z varilnim, vijačnim in tesnilnim materialom</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</si>
  <si>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</si>
  <si>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m2</t>
  </si>
  <si>
    <t>skupaj</t>
  </si>
  <si>
    <t>Št.</t>
  </si>
  <si>
    <t>EM</t>
  </si>
  <si>
    <t>Opis</t>
  </si>
  <si>
    <t>Količina</t>
  </si>
  <si>
    <t>Cena/EM Eur</t>
  </si>
  <si>
    <t>ZNESEK EUR</t>
  </si>
  <si>
    <r>
      <t xml:space="preserve">∅ </t>
    </r>
    <r>
      <rPr>
        <sz val="10"/>
        <color rgb="FF000000"/>
        <rFont val="Arial Narrow"/>
        <family val="2"/>
        <charset val="238"/>
      </rPr>
      <t>60,3 x 3,60 mm (DN 50)</t>
    </r>
  </si>
  <si>
    <r>
      <t>m</t>
    </r>
    <r>
      <rPr>
        <vertAlign val="superscript"/>
        <sz val="10"/>
        <color indexed="8"/>
        <rFont val="Arial Narrow"/>
        <family val="2"/>
        <charset val="238"/>
      </rPr>
      <t>2</t>
    </r>
  </si>
  <si>
    <t>OGREVANJE</t>
  </si>
  <si>
    <t>Jeklena brezšivna cev po SIST EN 10216-1 - tehnični in dobavni pogoji ter SIST EN 10220 - dimenizje in mase na enoto dolžine, z atestom 3.1., skupaj z izdelavo navojev, varilnim materialom ter dvakratnim popleskom z antikorozijsko barvo po predhodnem čiščenju ter odstranitvi korozije, vključno z fazonskimi kosi</t>
  </si>
  <si>
    <t>Demontaža obstoječe inštalacije in naprav v centralni kotlovnici s predhodnim praznjenjem celotnega sistema, skupaj s kotli, odprto ekspanzijsko posodo pod stropom, vsemi napravami, armaturami, črpalkami, toplotnim izmenjevalcem, cevnimi razvodi, dimniškimi tuljavami, dimniškimi priključki, izolacijo, uporaba dvigala (višina odprtine v kotlovnici cca. 30 metrov) in ostalih pripomočkov za varno odstranitev, skupaj z odvozom na deponijo oziroma na podjetje za predelavo surovin ter pridobitvijo potrdila (ocena)</t>
  </si>
  <si>
    <t>Vcel = 50 l</t>
  </si>
  <si>
    <t>REFLEX tip N50</t>
  </si>
  <si>
    <t>Vgradnja ventilov DN65</t>
  </si>
  <si>
    <t>Izdelava nove elektro omare in kabliranje obtočnih črpalk ter mešalnih pogonov na Bosch kotlovsko regulacijo. Zagon kotlov in poučitev lastnika o upravljanju z regulacijo.</t>
  </si>
  <si>
    <t>Lotani prenosnik toplote toplotne</t>
  </si>
  <si>
    <t>Dobava in montaža zapornih ventilov</t>
  </si>
  <si>
    <t>DN40</t>
  </si>
  <si>
    <t>Dobava in montaža obtočne črpalke Grundfos</t>
  </si>
  <si>
    <t>Dobava in montaža nepovratne lopute</t>
  </si>
  <si>
    <t>SAS31.00</t>
  </si>
  <si>
    <t>Dobava in montaža tripotnega mešalnega ventila z elektro motornim pogonom SIEMENS</t>
  </si>
  <si>
    <t>Dobava in montaža izpustnih pip</t>
  </si>
  <si>
    <t>DN15</t>
  </si>
  <si>
    <t>REFLEX tip N200</t>
  </si>
  <si>
    <t>∅ 76,1 x 3,65 mm (DN 65)</t>
  </si>
  <si>
    <t>SKUPAJ brez DDV:</t>
  </si>
  <si>
    <t>22% DDV</t>
  </si>
  <si>
    <t>SKUPAJ z DDV:</t>
  </si>
  <si>
    <t>Zamenjava obstoječe plinske kotlovnice, Koprska ulica 92</t>
  </si>
  <si>
    <t>BOSCH tip CONDENS 7000 WP 85 kW</t>
  </si>
  <si>
    <t>BOSCH tip CONDENS 7000 WP 100 kW</t>
  </si>
  <si>
    <t>BOSCH - CC 8313</t>
  </si>
  <si>
    <t xml:space="preserve"> V osnovi lahko krmili en krog priprave TSV in en ogrevalni krog ali kotlovski krog (odv. od konfiguracije sistema). Možna dograditev max. štirih funkcijskih modulov. Priloženo je dodatno temperaturno tipalo in tipalo zunanje temperature.</t>
  </si>
  <si>
    <t>FM MM - modul za 2 ogrevalna kroga</t>
  </si>
  <si>
    <t>za krmiljenje dveh mešalnih ogrevalnih krogov. Priloženo je eno tipalo temperature predtoka.</t>
  </si>
  <si>
    <t>FM CM S06 EMS2- kaskadni modul</t>
  </si>
  <si>
    <t>za krmiljenje kaskad, do 4 kotlov. Za nizkotemperaturne / kondenzacijske kotle ali stenske kondenzacijske kotle, za regulacijski sistem EMS2, BUS komunikacijska povezava. Priloženo je tipalo dvižnega voda.</t>
  </si>
  <si>
    <t xml:space="preserve">Koleno 87° ø 160, AZB 974, PP </t>
  </si>
  <si>
    <t>Koleno 45° ø 160, AZB 970, PP</t>
  </si>
  <si>
    <t>Revizijska cev ø 160</t>
  </si>
  <si>
    <t>Dimniška cev ø 160 2000 mm</t>
  </si>
  <si>
    <t>Dimniška cev ø 160 1000 mm</t>
  </si>
  <si>
    <t>Dimniška cev ø 160 500 mm</t>
  </si>
  <si>
    <t xml:space="preserve">Demontaža obstoječega dimnika in montaža novega kaskadnega dimniškega sistema z obešalno podkonstrukcijo in izdelavo dimniškega zaključka </t>
  </si>
  <si>
    <t>Qgrelna = 190,0 kW</t>
  </si>
  <si>
    <t>Bakreni, lotani toplotni prenosnik, dobavljen skupaj s podstavkom, prirobnicami in protiprirobnicami, izolacijo, tesnilnim in vijačnim materialom</t>
  </si>
  <si>
    <t xml:space="preserve">BOSCH Condens 7000 WP / GC7000WP: stenski kondenzacijski kotel moči 85 kW
Stenski plinski kondenzacijski kotel za delovanje z zemeljskim ali utekočinjenim naftnim plinom. Možnost montaže kotla je na steno ali z osnovno konstrukcijo na tla (doplačilo). Kotel je mogoče sestavljati tudi v kaskadne sklope do skupaj 6 naprav. Z moduliranim delovanjem kotel zagotavlja optimalno prilagajanje trenutnim potrebam po toploti ob minimalni porabi plina. Modulacija kotla je 1:5. Patentirani aluminijasti izmenjevalnik toplote je s tehnologijo ALU plus - površinska plast izdelana po metodi plazma polimerizacije. Nov izmenjevalnik toplote (HE) je mogoče odstraniti po delih in ga posebej očistiti. Kotel deluje izredno tiho. Nov regulator kotla HI700 / BC30.2 omogoča enostavno upravljanje in vzdrževanje.
</t>
  </si>
  <si>
    <t xml:space="preserve">Tehnični podatki:
- nazivna toplotna moč (50/30 °C): 20,8 - 84,5 kW
- nazivna toplotna moč (80/60 °C): 18,9 - 80,0 kW
- izkoristek pri delni obremenitvi 30%, po standardu EN 15502: 109,1 %
- izkoristek pri polni obremenitvi (80/60 °C): 98,7 kW
- električna napetost, frekvenca: 230 V, 50 Hz
- maksimana temperatura predtoka: 85 °C 
- najvišji dovoljeni delovni tlak: 6 bar
- dimovodni priključek: 110/160 mm
- priključek predtok/povratek: G 1 1/2"
- priključek plin: R 1"
- priključek odvod kondenzata: 24 mm
- masa: 74 kg
- dimenzije kotla V x Š x D: 1.120 x 520 x 457
- dimenzije s priključno skupino V x Š x D: 1.690 x 520 x 521
</t>
  </si>
  <si>
    <t xml:space="preserve">BOSCH Condens 7000 WP / GC7000WP: stenski kondenzacijski kotel moči 100 kW
Stenski plinski kondenzacijski kotel za delovanje z zemeljskim ali utekočinjenim naftnim plinom. Možnost montaže kotla je na steno ali z osnovno konstrukcijo na tla (doplačilo). Kotel je mogoče sestavljati tudi v kaskadne sklope do skupaj 6 naprav. Z moduliranim delovanjem kotel zagotavlja optimalno prilagajanje trenutnim potrebam po toploti ob minimalni porabi plina. Modulacija kotla je 1:5. Patentirani aluminijasti izmenjevalnik toplote je s tehnologijo ALU plus - površinska plast izdelana po metodi plazma polimerizacije. Nov izmenjevalnik toplote (HE) je mogoče odstraniti po delih in ga posebej očistiti. Kotel deluje izredno tiho. Nov regulator kotla HI700 / BC30.2 omogoča enostavno upravljanje in vzdrževanje.
</t>
  </si>
  <si>
    <t xml:space="preserve">Tehnični podatki:
- nazivna toplotna moč (50/30 °C): 20,8 - 99,5 kW
- nazivna toplotna moč (80/60 °C): 19,0 - 94,5 kW
- izkoristek pri delni obremenitvi 30%, po standardu EN 15502: 108,7 %
- izkoristek pri polni obremenitvi (80/60 °C): 98,6 kW
- električna napetost, frekvenca: 230 V, 50 Hz
- maksimana temperatura predtoka: 85 °C 
- najvišji dovoljeni delovni tlak: 6 bar
- dimovodni priključek: 110/160 mm
- priključek predtok/povratek: G 1 1/2"
- priključek plin: R 1"
- priključek odvod kondenzata: 24 mm
- masa: 74 kg
- dimenzije kotla V x Š x D: 1.120 x 520 x 457
- dimenzije s priključno skupino V x Š x D: 1.690 x 520 x 521
</t>
  </si>
  <si>
    <t xml:space="preserve">Bosch - Črpalčno priključni set za GC 7000 WP 80 - 100 kW, 3 bar
Komplet vsebuje visokoučinkovito črpalko, varnostni ventil 3 bar, plinski ventil, zaporni ventil, manometer, polnilni in izpustni ventil. Za uporabo s podstavkom, kaskadnimi enotami TL1 - TL6 in TR2 - TR4. Črpalčni set je brez izolacije in priključne spojke.  </t>
  </si>
  <si>
    <t>Izolacija za črpalčno priključni set za GC 7000 WP (pri uporabi kaskadnih setov je izolacija že vključena)</t>
  </si>
  <si>
    <t xml:space="preserve">Modularni regulator BOSCH CC 8313
uporaba kot vodilni regulator za kotle s SAFe ali EMS 2 regulacijo, kot podpostaja ali kot samostojni regulator ogrevanja. Serijsko opremljen z vhodom za vodenje 0-10 V ter priključkom za upravljanje in nadzor preko interneta ali MODBUS TCP/IP. </t>
  </si>
  <si>
    <t>Nevtralizacijska posoda NE 1000.4_500, do 500 kW                                                                           neutralizacijsak posoda z granulatom, brez črpalke</t>
  </si>
  <si>
    <t xml:space="preserve">Osnovni kaskadni dimniški set za dva kotla, ø 160-B23P, s senzorjem
obratovanje odvisno od zraka iz prostora, zajema: zbirno cev kaskade ø 160, cev 0,5 m, zaključni kos z odvodom kondenzata, sifon, revizijsko koleno (1x dolgo / 1x kratko) </t>
  </si>
  <si>
    <r>
      <t xml:space="preserve">∅ </t>
    </r>
    <r>
      <rPr>
        <sz val="10"/>
        <color rgb="FF000000"/>
        <rFont val="Arial Narrow"/>
        <family val="2"/>
        <charset val="238"/>
      </rPr>
      <t>88,9x 3,60 mm (DN 80)</t>
    </r>
  </si>
  <si>
    <t>Priključni KOS - 110/160, z nepovratno loputo, do 100 kW
zajema: priključek z nepovratno loputo ø - 110/160</t>
  </si>
  <si>
    <t>Dimniška cev ø110, 500 mm</t>
  </si>
  <si>
    <t>Polnjenje sistema ogrevanja in odzračevanje sistema</t>
  </si>
  <si>
    <t>Alpha 1 L 32-60, vključno z holandci in tesnilnim materialom</t>
  </si>
  <si>
    <t>Magna 1 40-60 F, vključno z protiprirobnicami in tesnilnim materialom</t>
  </si>
  <si>
    <t>VXG44.32-16</t>
  </si>
  <si>
    <t>vključno z predelavo</t>
  </si>
  <si>
    <t>Vzmetni varnostni ventil za sekundarni del sistema Goetze</t>
  </si>
  <si>
    <t>3 bar, DN25</t>
  </si>
  <si>
    <t xml:space="preserve">FLAMCO CLEAN SMART S, DN65, PN6, z varilnimi nastavki </t>
  </si>
  <si>
    <t>Izdelava odvoda kondenza vključno z nosilcem za dvig nevtralizacisjke posode in odvod v kanalizacijo</t>
  </si>
  <si>
    <r>
      <t xml:space="preserve">∅ </t>
    </r>
    <r>
      <rPr>
        <sz val="10"/>
        <color rgb="FF000000"/>
        <rFont val="Arial Narrow"/>
        <family val="2"/>
        <charset val="238"/>
      </rPr>
      <t>33,2 x 3,20 mm (DN 25)</t>
    </r>
  </si>
  <si>
    <t>Storitve s strani Energetike Ljubljana</t>
  </si>
  <si>
    <t>demontaža obstoječega plinskega števca</t>
  </si>
  <si>
    <t>ponovna montaža obstoječega plinskega števca</t>
  </si>
  <si>
    <t>izpihovanje plinske inštalacije</t>
  </si>
  <si>
    <t>ponovno zaplinjanje plinske inštalacije</t>
  </si>
  <si>
    <t xml:space="preserve">tesnostni preizkus plinske inštalacije </t>
  </si>
  <si>
    <t xml:space="preserve">tlačni preizkus plinske inštalacije </t>
  </si>
  <si>
    <t>vizualni pregled plinske inštalacije</t>
  </si>
  <si>
    <t>Priprava dokumentacije za pridobitev plinskega soglasja Energetike Ljubljana</t>
  </si>
  <si>
    <t>Pregled notranje plinske inštalacije in tesnostni in trdnostni preizkus</t>
  </si>
  <si>
    <t>Trdnostni preiskus in tesnostni</t>
  </si>
  <si>
    <t>Vcel = 200 l</t>
  </si>
  <si>
    <t>SINTER d.o.o.
Cesta v mestni log 75
1000 Ljubljana</t>
  </si>
  <si>
    <t>ALG323</t>
  </si>
  <si>
    <t>OCENA INVESTICIJE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</si>
</sst>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quot;.&quot;"/>
    <numFmt numFmtId="166" formatCode="#,##0.00\ [$€-1]"/>
    <numFmt numFmtId="167" formatCode="0#"/>
  </numFmts>
  <fonts count="26" x14ac:knownFonts="1">
    <font>
      <sz val="10"/>
      <name val="Arial CE"/>
      <charset val="238"/>
    </font>
    <font>
      <sz val="11"/>
      <color theme="1"/>
      <name val="Calibri"/>
      <family val="2"/>
      <charset val="238"/>
      <scheme val="minor"/>
    </font>
    <font>
      <sz val="11"/>
      <color theme="1"/>
      <name val="Calibri"/>
      <family val="2"/>
      <charset val="238"/>
      <scheme val="minor"/>
    </font>
    <font>
      <sz val="10"/>
      <name val="Arial CE"/>
      <charset val="238"/>
    </font>
    <font>
      <sz val="10"/>
      <name val="Times New Roman"/>
      <family val="1"/>
      <charset val="238"/>
    </font>
    <font>
      <sz val="10"/>
      <name val="Arial"/>
      <family val="2"/>
      <charset val="238"/>
    </font>
    <font>
      <sz val="10"/>
      <name val="Times New Roman"/>
      <family val="1"/>
      <charset val="238"/>
    </font>
    <font>
      <sz val="10"/>
      <color theme="1"/>
      <name val="Arial"/>
      <family val="2"/>
      <charset val="238"/>
    </font>
    <font>
      <sz val="10"/>
      <name val="Times New Roman"/>
      <family val="1"/>
      <charset val="238"/>
    </font>
    <font>
      <sz val="12"/>
      <name val="Arial"/>
      <family val="2"/>
      <charset val="238"/>
    </font>
    <font>
      <sz val="13"/>
      <name val="Arial"/>
      <family val="2"/>
      <charset val="238"/>
    </font>
    <font>
      <sz val="10"/>
      <name val="Tahoma"/>
      <family val="2"/>
      <charset val="238"/>
    </font>
    <font>
      <sz val="10"/>
      <name val="Arial CE"/>
      <family val="2"/>
      <charset val="238"/>
    </font>
    <font>
      <sz val="10"/>
      <name val="Arial Narrow"/>
      <family val="2"/>
      <charset val="238"/>
    </font>
    <font>
      <sz val="10"/>
      <name val="Courier New CE"/>
    </font>
    <font>
      <b/>
      <sz val="10"/>
      <name val="Arial Narrow"/>
      <family val="2"/>
      <charset val="238"/>
    </font>
    <font>
      <strike/>
      <sz val="10"/>
      <name val="Arial Narrow"/>
      <family val="2"/>
      <charset val="238"/>
    </font>
    <font>
      <sz val="10"/>
      <color theme="1"/>
      <name val="Arial Narrow"/>
      <family val="2"/>
      <charset val="238"/>
    </font>
    <font>
      <sz val="10"/>
      <color rgb="FF000000"/>
      <name val="Arial Narrow"/>
      <family val="2"/>
      <charset val="238"/>
    </font>
    <font>
      <sz val="10"/>
      <color indexed="8"/>
      <name val="Arial Narrow"/>
      <family val="2"/>
      <charset val="238"/>
    </font>
    <font>
      <b/>
      <sz val="10"/>
      <color indexed="8"/>
      <name val="Arial Narrow"/>
      <family val="2"/>
      <charset val="238"/>
    </font>
    <font>
      <vertAlign val="superscript"/>
      <sz val="10"/>
      <color indexed="8"/>
      <name val="Arial Narrow"/>
      <family val="2"/>
      <charset val="238"/>
    </font>
    <font>
      <sz val="10"/>
      <color indexed="10"/>
      <name val="Arial Narrow"/>
      <family val="2"/>
      <charset val="238"/>
    </font>
    <font>
      <sz val="14"/>
      <name val="Arial Narrow"/>
      <family val="2"/>
      <charset val="238"/>
    </font>
    <font>
      <b/>
      <sz val="14"/>
      <name val="Arial Narrow"/>
      <family val="2"/>
      <charset val="238"/>
    </font>
    <font>
      <sz val="8"/>
      <name val="Arial CE"/>
      <charset val="23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right/>
      <top style="medium">
        <color auto="1"/>
      </top>
      <bottom/>
      <diagonal/>
    </border>
    <border>
      <left/>
      <right/>
      <top style="medium">
        <color auto="1"/>
      </top>
      <bottom style="double">
        <color auto="1"/>
      </bottom>
      <diagonal/>
    </border>
    <border>
      <left/>
      <right/>
      <top/>
      <bottom style="double">
        <color auto="1"/>
      </bottom>
      <diagonal/>
    </border>
  </borders>
  <cellStyleXfs count="25">
    <xf numFmtId="0" fontId="0" fillId="0" borderId="0"/>
    <xf numFmtId="0" fontId="4" fillId="0" borderId="0"/>
    <xf numFmtId="0" fontId="6" fillId="0" borderId="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4" fillId="0" borderId="0"/>
    <xf numFmtId="0" fontId="5" fillId="0" borderId="0"/>
    <xf numFmtId="0" fontId="2" fillId="0" borderId="0"/>
    <xf numFmtId="0" fontId="5" fillId="0" borderId="0"/>
    <xf numFmtId="0" fontId="2" fillId="0" borderId="0"/>
    <xf numFmtId="4" fontId="11" fillId="2" borderId="2">
      <alignment horizontal="right" readingOrder="1"/>
      <protection locked="0"/>
    </xf>
    <xf numFmtId="0" fontId="1" fillId="0" borderId="0"/>
    <xf numFmtId="0" fontId="1" fillId="0" borderId="0"/>
    <xf numFmtId="0" fontId="12" fillId="0" borderId="0"/>
    <xf numFmtId="0" fontId="14" fillId="0" borderId="0"/>
    <xf numFmtId="0" fontId="25" fillId="0" borderId="0"/>
  </cellStyleXfs>
  <cellXfs count="111">
    <xf numFmtId="0" fontId="0" fillId="0" borderId="0" xfId="0"/>
    <xf numFmtId="0" fontId="5" fillId="0" borderId="0" xfId="0" applyFont="1"/>
    <xf numFmtId="0" fontId="5" fillId="0" borderId="0" xfId="0" applyFont="1" applyAlignment="1" applyProtection="1">
      <alignment vertical="top"/>
      <protection locked="0"/>
    </xf>
    <xf numFmtId="4" fontId="5" fillId="0" borderId="0" xfId="0" applyNumberFormat="1" applyFont="1"/>
    <xf numFmtId="0" fontId="9" fillId="0" borderId="0" xfId="0" applyFont="1" applyAlignment="1">
      <alignment vertical="center"/>
    </xf>
    <xf numFmtId="0" fontId="10" fillId="0" borderId="0" xfId="0" applyFont="1"/>
    <xf numFmtId="0" fontId="3" fillId="0" borderId="0" xfId="5" applyAlignment="1">
      <alignment horizontal="left" wrapText="1"/>
    </xf>
    <xf numFmtId="0" fontId="15" fillId="0" borderId="0" xfId="0" applyFont="1" applyAlignment="1">
      <alignment horizontal="center" vertical="top"/>
    </xf>
    <xf numFmtId="167" fontId="15" fillId="0" borderId="3" xfId="0" applyNumberFormat="1" applyFont="1" applyBorder="1" applyAlignment="1">
      <alignment horizontal="center" vertical="top"/>
    </xf>
    <xf numFmtId="0" fontId="15" fillId="0" borderId="3" xfId="0" applyFont="1" applyBorder="1" applyAlignment="1">
      <alignment horizontal="center" vertical="top"/>
    </xf>
    <xf numFmtId="0" fontId="15" fillId="0" borderId="3" xfId="0" applyFont="1" applyBorder="1" applyAlignment="1">
      <alignment horizontal="center" vertical="top" wrapText="1"/>
    </xf>
    <xf numFmtId="0" fontId="15" fillId="0" borderId="3" xfId="22" applyFont="1" applyBorder="1" applyAlignment="1">
      <alignment horizontal="center" vertical="top" wrapText="1"/>
    </xf>
    <xf numFmtId="4" fontId="15" fillId="0" borderId="3" xfId="0" applyNumberFormat="1" applyFont="1" applyBorder="1" applyAlignment="1">
      <alignment horizontal="center" vertical="top" wrapText="1"/>
    </xf>
    <xf numFmtId="49" fontId="15" fillId="0" borderId="0" xfId="0" applyNumberFormat="1" applyFont="1" applyAlignment="1" applyProtection="1">
      <alignment horizontal="center" vertical="top"/>
      <protection locked="0"/>
    </xf>
    <xf numFmtId="0" fontId="15" fillId="0" borderId="0" xfId="0" applyFont="1" applyAlignment="1">
      <alignment horizontal="left"/>
    </xf>
    <xf numFmtId="0" fontId="15" fillId="0" borderId="0" xfId="0" applyFont="1" applyAlignment="1">
      <alignment horizontal="center"/>
    </xf>
    <xf numFmtId="4" fontId="15" fillId="0" borderId="0" xfId="0" applyNumberFormat="1" applyFont="1"/>
    <xf numFmtId="164" fontId="15" fillId="0" borderId="0" xfId="0" applyNumberFormat="1" applyFont="1" applyAlignment="1" applyProtection="1">
      <alignment horizontal="center" vertical="top"/>
      <protection locked="0"/>
    </xf>
    <xf numFmtId="0" fontId="13" fillId="0" borderId="0" xfId="0" applyFont="1" applyAlignment="1" applyProtection="1">
      <alignment horizontal="left"/>
      <protection locked="0"/>
    </xf>
    <xf numFmtId="0" fontId="13" fillId="0" borderId="0" xfId="0" applyFont="1" applyAlignment="1" applyProtection="1">
      <alignment horizontal="center" vertical="top"/>
      <protection locked="0"/>
    </xf>
    <xf numFmtId="4" fontId="16" fillId="0" borderId="0" xfId="0" applyNumberFormat="1" applyFont="1" applyAlignment="1" applyProtection="1">
      <alignment horizontal="right" vertical="top"/>
      <protection locked="0"/>
    </xf>
    <xf numFmtId="0" fontId="13" fillId="0" borderId="0" xfId="0" applyFont="1" applyAlignment="1" applyProtection="1">
      <alignment horizontal="right" vertical="top"/>
      <protection locked="0"/>
    </xf>
    <xf numFmtId="0" fontId="15" fillId="0" borderId="0" xfId="0" applyFont="1" applyAlignment="1">
      <alignment horizontal="left" vertical="top"/>
    </xf>
    <xf numFmtId="0" fontId="17" fillId="0" borderId="0" xfId="0" applyFont="1" applyAlignment="1">
      <alignment vertical="top" wrapText="1"/>
    </xf>
    <xf numFmtId="0" fontId="17" fillId="0" borderId="0" xfId="0" applyFont="1" applyAlignment="1">
      <alignment horizontal="center"/>
    </xf>
    <xf numFmtId="0" fontId="13" fillId="0" borderId="0" xfId="0" applyFont="1"/>
    <xf numFmtId="165" fontId="15" fillId="0" borderId="0" xfId="15" applyNumberFormat="1" applyFont="1" applyAlignment="1">
      <alignment horizontal="center" vertical="top"/>
    </xf>
    <xf numFmtId="0" fontId="13" fillId="0" borderId="0" xfId="0" applyFont="1" applyAlignment="1">
      <alignment horizontal="center"/>
    </xf>
    <xf numFmtId="0" fontId="13" fillId="0" borderId="0" xfId="0" applyFont="1" applyAlignment="1" applyProtection="1">
      <alignment horizontal="center"/>
      <protection locked="0"/>
    </xf>
    <xf numFmtId="0" fontId="13" fillId="0" borderId="0" xfId="5" applyFont="1" applyAlignment="1">
      <alignment horizontal="center" wrapText="1"/>
    </xf>
    <xf numFmtId="0" fontId="13" fillId="0" borderId="0" xfId="5" applyFont="1" applyAlignment="1">
      <alignment horizontal="left" vertical="top" wrapText="1"/>
    </xf>
    <xf numFmtId="0" fontId="13" fillId="0" borderId="1" xfId="5" applyFont="1" applyBorder="1" applyAlignment="1">
      <alignment horizontal="center" wrapText="1"/>
    </xf>
    <xf numFmtId="4" fontId="15" fillId="0" borderId="1" xfId="0" applyNumberFormat="1" applyFont="1" applyBorder="1" applyAlignment="1" applyProtection="1">
      <alignment horizontal="right"/>
      <protection locked="0"/>
    </xf>
    <xf numFmtId="0" fontId="13" fillId="0" borderId="0" xfId="0" applyFont="1" applyAlignment="1">
      <alignment vertical="top" wrapText="1"/>
    </xf>
    <xf numFmtId="49" fontId="15" fillId="0" borderId="0" xfId="0" applyNumberFormat="1" applyFont="1" applyAlignment="1" applyProtection="1">
      <alignment horizontal="left" vertical="top"/>
      <protection locked="0"/>
    </xf>
    <xf numFmtId="0" fontId="15" fillId="0" borderId="0" xfId="0" applyFont="1" applyAlignment="1" applyProtection="1">
      <alignment horizontal="center" vertical="top"/>
      <protection locked="0"/>
    </xf>
    <xf numFmtId="0" fontId="13" fillId="0" borderId="0" xfId="0" applyFont="1" applyAlignment="1">
      <alignment horizontal="right" vertical="top"/>
    </xf>
    <xf numFmtId="165" fontId="15" fillId="0" borderId="0" xfId="0" applyNumberFormat="1" applyFont="1" applyAlignment="1">
      <alignment horizontal="center" vertical="top" wrapText="1"/>
    </xf>
    <xf numFmtId="2" fontId="13" fillId="0" borderId="0" xfId="0" applyNumberFormat="1" applyFont="1" applyAlignment="1" applyProtection="1">
      <alignment horizontal="right"/>
      <protection locked="0"/>
    </xf>
    <xf numFmtId="4" fontId="13" fillId="0" borderId="0" xfId="0" applyNumberFormat="1" applyFont="1" applyAlignment="1" applyProtection="1">
      <alignment horizontal="right"/>
      <protection locked="0"/>
    </xf>
    <xf numFmtId="49" fontId="13" fillId="0" borderId="0" xfId="2" applyNumberFormat="1" applyFont="1" applyAlignment="1">
      <alignment horizontal="left" vertical="top" wrapText="1"/>
    </xf>
    <xf numFmtId="0" fontId="15" fillId="0" borderId="0" xfId="0" applyFont="1" applyAlignment="1" applyProtection="1">
      <alignment horizontal="center" vertical="center" textRotation="90"/>
      <protection locked="0"/>
    </xf>
    <xf numFmtId="2" fontId="15" fillId="0" borderId="0" xfId="0" applyNumberFormat="1" applyFont="1" applyAlignment="1" applyProtection="1">
      <alignment horizontal="center"/>
      <protection locked="0"/>
    </xf>
    <xf numFmtId="4" fontId="15" fillId="0" borderId="0" xfId="0" applyNumberFormat="1" applyFont="1" applyAlignment="1">
      <alignment horizontal="center"/>
    </xf>
    <xf numFmtId="0" fontId="15" fillId="0" borderId="0" xfId="0" applyFont="1" applyAlignment="1" applyProtection="1">
      <alignment horizontal="left" vertical="top"/>
      <protection locked="0"/>
    </xf>
    <xf numFmtId="0" fontId="18" fillId="0" borderId="0" xfId="0" applyFont="1" applyAlignment="1">
      <alignment vertical="top" wrapText="1"/>
    </xf>
    <xf numFmtId="4" fontId="13" fillId="0" borderId="0" xfId="0" applyNumberFormat="1" applyFont="1" applyAlignment="1">
      <alignment horizontal="right"/>
    </xf>
    <xf numFmtId="166" fontId="13" fillId="0" borderId="0" xfId="0" applyNumberFormat="1" applyFont="1" applyAlignment="1" applyProtection="1">
      <alignment horizontal="right"/>
      <protection locked="0"/>
    </xf>
    <xf numFmtId="0" fontId="13" fillId="0" borderId="0" xfId="13" applyFont="1" applyAlignment="1">
      <alignment horizontal="left" vertical="top" wrapText="1"/>
    </xf>
    <xf numFmtId="0" fontId="13" fillId="0" borderId="0" xfId="0" applyFont="1" applyAlignment="1">
      <alignment horizontal="left" vertical="top"/>
    </xf>
    <xf numFmtId="166" fontId="13" fillId="0" borderId="0" xfId="0" applyNumberFormat="1" applyFont="1" applyProtection="1">
      <protection locked="0"/>
    </xf>
    <xf numFmtId="166" fontId="13" fillId="0" borderId="0" xfId="0" applyNumberFormat="1" applyFont="1"/>
    <xf numFmtId="166" fontId="19" fillId="0" borderId="0" xfId="0" applyNumberFormat="1" applyFont="1" applyAlignment="1">
      <alignment horizontal="right"/>
    </xf>
    <xf numFmtId="0" fontId="13" fillId="0" borderId="0" xfId="14" applyFont="1" applyAlignment="1">
      <alignment horizontal="center"/>
    </xf>
    <xf numFmtId="0" fontId="15" fillId="0" borderId="0" xfId="13" applyFont="1" applyAlignment="1">
      <alignment horizontal="left" vertical="top"/>
    </xf>
    <xf numFmtId="0" fontId="19" fillId="0" borderId="0" xfId="0" applyFont="1" applyAlignment="1">
      <alignment horizontal="left" vertical="top" wrapText="1"/>
    </xf>
    <xf numFmtId="4" fontId="19" fillId="0" borderId="0" xfId="0" applyNumberFormat="1" applyFont="1"/>
    <xf numFmtId="0" fontId="13" fillId="0" borderId="0" xfId="14" applyFont="1" applyAlignment="1" applyProtection="1">
      <alignment horizontal="right"/>
      <protection locked="0"/>
    </xf>
    <xf numFmtId="166" fontId="13" fillId="0" borderId="0" xfId="14" applyNumberFormat="1" applyFont="1"/>
    <xf numFmtId="165" fontId="13" fillId="0" borderId="0" xfId="12" applyNumberFormat="1" applyFont="1" applyAlignment="1">
      <alignment vertical="top"/>
    </xf>
    <xf numFmtId="0" fontId="19" fillId="0" borderId="0" xfId="0" applyFont="1"/>
    <xf numFmtId="4" fontId="19" fillId="0" borderId="0" xfId="0" applyNumberFormat="1" applyFont="1" applyAlignment="1" applyProtection="1">
      <alignment horizontal="right"/>
      <protection locked="0"/>
    </xf>
    <xf numFmtId="4" fontId="19" fillId="0" borderId="0" xfId="0" applyNumberFormat="1" applyFont="1" applyAlignment="1" applyProtection="1">
      <alignment horizontal="center"/>
      <protection locked="0"/>
    </xf>
    <xf numFmtId="166" fontId="19" fillId="0" borderId="0" xfId="0" applyNumberFormat="1" applyFont="1" applyProtection="1">
      <protection locked="0"/>
    </xf>
    <xf numFmtId="0" fontId="20" fillId="0" borderId="0" xfId="0" applyFont="1" applyAlignment="1">
      <alignment horizontal="center" vertical="top"/>
    </xf>
    <xf numFmtId="49" fontId="13" fillId="0" borderId="0" xfId="0" applyNumberFormat="1" applyFont="1" applyAlignment="1">
      <alignment horizontal="left" vertical="top"/>
    </xf>
    <xf numFmtId="0" fontId="22" fillId="0" borderId="0" xfId="0" applyFont="1" applyAlignment="1" applyProtection="1">
      <alignment horizontal="center"/>
      <protection locked="0"/>
    </xf>
    <xf numFmtId="166" fontId="22" fillId="0" borderId="0" xfId="0" applyNumberFormat="1" applyFont="1" applyAlignment="1" applyProtection="1">
      <alignment horizontal="right"/>
      <protection locked="0"/>
    </xf>
    <xf numFmtId="0" fontId="22" fillId="0" borderId="0" xfId="0" applyFont="1" applyAlignment="1">
      <alignment horizontal="left" vertical="top"/>
    </xf>
    <xf numFmtId="4" fontId="13" fillId="0" borderId="0" xfId="0" applyNumberFormat="1" applyFont="1" applyProtection="1">
      <protection locked="0"/>
    </xf>
    <xf numFmtId="4" fontId="13" fillId="0" borderId="0" xfId="0" applyNumberFormat="1" applyFont="1"/>
    <xf numFmtId="0" fontId="13" fillId="0" borderId="1" xfId="0" applyFont="1" applyBorder="1" applyAlignment="1">
      <alignment horizontal="left" vertical="top"/>
    </xf>
    <xf numFmtId="49" fontId="15" fillId="0" borderId="1" xfId="0" applyNumberFormat="1" applyFont="1" applyBorder="1" applyAlignment="1">
      <alignment horizontal="left" vertical="top"/>
    </xf>
    <xf numFmtId="0" fontId="13" fillId="0" borderId="1" xfId="0" applyFont="1" applyBorder="1" applyAlignment="1" applyProtection="1">
      <alignment horizontal="center"/>
      <protection locked="0"/>
    </xf>
    <xf numFmtId="0" fontId="13" fillId="0" borderId="1" xfId="0" applyFont="1" applyBorder="1" applyAlignment="1">
      <alignment horizontal="center"/>
    </xf>
    <xf numFmtId="166" fontId="15" fillId="0" borderId="1" xfId="0" applyNumberFormat="1" applyFont="1" applyBorder="1" applyAlignment="1">
      <alignment horizontal="right"/>
    </xf>
    <xf numFmtId="0" fontId="13" fillId="0" borderId="0" xfId="0" applyFont="1" applyAlignment="1">
      <alignment horizontal="right"/>
    </xf>
    <xf numFmtId="0" fontId="13" fillId="0" borderId="0" xfId="5" applyFont="1" applyAlignment="1">
      <alignment horizontal="left" vertical="top"/>
    </xf>
    <xf numFmtId="4" fontId="15" fillId="0" borderId="0" xfId="0" applyNumberFormat="1" applyFont="1" applyAlignment="1">
      <alignment horizontal="right"/>
    </xf>
    <xf numFmtId="4" fontId="13" fillId="0" borderId="0" xfId="5" applyNumberFormat="1" applyFont="1" applyAlignment="1">
      <alignment horizontal="right" wrapText="1"/>
    </xf>
    <xf numFmtId="0" fontId="23" fillId="0" borderId="0" xfId="0" applyFont="1"/>
    <xf numFmtId="0" fontId="23" fillId="0" borderId="0" xfId="0" applyFont="1" applyAlignment="1">
      <alignment horizontal="center"/>
    </xf>
    <xf numFmtId="4" fontId="23" fillId="0" borderId="0" xfId="0" applyNumberFormat="1" applyFont="1" applyAlignment="1">
      <alignment horizontal="right"/>
    </xf>
    <xf numFmtId="0" fontId="23" fillId="0" borderId="4" xfId="0" applyFont="1" applyBorder="1"/>
    <xf numFmtId="4" fontId="24" fillId="0" borderId="5" xfId="0" applyNumberFormat="1" applyFont="1" applyBorder="1"/>
    <xf numFmtId="0" fontId="24" fillId="0" borderId="0" xfId="0" applyFont="1" applyAlignment="1">
      <alignment vertical="center"/>
    </xf>
    <xf numFmtId="0" fontId="23" fillId="0" borderId="0" xfId="0" applyFont="1" applyAlignment="1">
      <alignment vertical="center"/>
    </xf>
    <xf numFmtId="0" fontId="24" fillId="0" borderId="0" xfId="0" applyFont="1"/>
    <xf numFmtId="0" fontId="13" fillId="0" borderId="0" xfId="5" applyFont="1" applyAlignment="1">
      <alignment horizontal="center" vertical="top" wrapText="1"/>
    </xf>
    <xf numFmtId="0" fontId="19" fillId="0" borderId="0" xfId="0" applyFont="1" applyAlignment="1">
      <alignment vertical="top" wrapText="1"/>
    </xf>
    <xf numFmtId="0" fontId="13" fillId="0" borderId="0" xfId="5" applyFont="1" applyAlignment="1">
      <alignment horizontal="center"/>
    </xf>
    <xf numFmtId="4" fontId="13" fillId="0" borderId="0" xfId="5" applyNumberFormat="1" applyFont="1" applyAlignment="1">
      <alignment horizontal="right"/>
    </xf>
    <xf numFmtId="0" fontId="3" fillId="0" borderId="0" xfId="5" applyAlignment="1">
      <alignment horizontal="left"/>
    </xf>
    <xf numFmtId="0" fontId="3" fillId="0" borderId="0" xfId="5" applyAlignment="1">
      <alignment horizontal="right" wrapText="1"/>
    </xf>
    <xf numFmtId="0" fontId="13" fillId="0" borderId="1" xfId="5" applyFont="1" applyBorder="1" applyAlignment="1">
      <alignment horizontal="right" wrapText="1"/>
    </xf>
    <xf numFmtId="0" fontId="13" fillId="0" borderId="1" xfId="5" applyFont="1" applyBorder="1" applyAlignment="1">
      <alignment horizontal="center" vertical="top" wrapText="1"/>
    </xf>
    <xf numFmtId="0" fontId="15" fillId="0" borderId="3" xfId="0" applyFont="1" applyBorder="1" applyAlignment="1">
      <alignment horizontal="center" wrapText="1"/>
    </xf>
    <xf numFmtId="0" fontId="15" fillId="0" borderId="3" xfId="22" applyFont="1" applyBorder="1" applyAlignment="1">
      <alignment horizontal="center" wrapText="1"/>
    </xf>
    <xf numFmtId="4" fontId="15" fillId="0" borderId="3" xfId="0" applyNumberFormat="1" applyFont="1" applyBorder="1" applyAlignment="1">
      <alignment horizontal="right" wrapText="1"/>
    </xf>
    <xf numFmtId="4" fontId="15" fillId="0" borderId="3" xfId="0" applyNumberFormat="1" applyFont="1" applyBorder="1" applyAlignment="1">
      <alignment horizontal="center" wrapText="1"/>
    </xf>
    <xf numFmtId="4" fontId="16" fillId="0" borderId="0" xfId="0" applyNumberFormat="1" applyFont="1" applyAlignment="1" applyProtection="1">
      <alignment horizontal="right"/>
      <protection locked="0"/>
    </xf>
    <xf numFmtId="4" fontId="24" fillId="0" borderId="0" xfId="0" applyNumberFormat="1" applyFont="1"/>
    <xf numFmtId="0" fontId="24" fillId="0" borderId="6" xfId="0" applyFont="1" applyBorder="1"/>
    <xf numFmtId="0" fontId="13" fillId="0" borderId="0" xfId="0" applyFont="1" applyAlignment="1">
      <alignment horizontal="left" vertical="top" wrapText="1"/>
    </xf>
    <xf numFmtId="0" fontId="13" fillId="0" borderId="0" xfId="24" applyFont="1" applyAlignment="1">
      <alignment horizontal="left" vertical="top" wrapText="1"/>
    </xf>
    <xf numFmtId="0" fontId="13" fillId="0" borderId="0" xfId="0" applyFont="1" applyAlignment="1" applyProtection="1">
      <alignment horizontal="left" vertical="top"/>
      <protection locked="0"/>
    </xf>
    <xf numFmtId="0" fontId="13" fillId="0" borderId="0" xfId="5" quotePrefix="1" applyFont="1" applyAlignment="1">
      <alignment horizontal="left" vertical="top" wrapText="1"/>
    </xf>
    <xf numFmtId="0" fontId="13" fillId="0" borderId="1" xfId="5" applyFont="1" applyBorder="1" applyAlignment="1">
      <alignment horizontal="left" vertical="top" wrapText="1"/>
    </xf>
    <xf numFmtId="0" fontId="13" fillId="0" borderId="0" xfId="0" applyFont="1" applyAlignment="1">
      <alignment vertical="top"/>
    </xf>
    <xf numFmtId="0" fontId="23" fillId="0" borderId="0" xfId="0" applyFont="1" applyAlignment="1">
      <alignment vertical="center" wrapText="1"/>
    </xf>
    <xf numFmtId="0" fontId="0" fillId="0" borderId="0" xfId="0" applyAlignment="1">
      <alignment vertical="center"/>
    </xf>
  </cellXfs>
  <cellStyles count="25">
    <cellStyle name="CENA / KOS" xfId="19" xr:uid="{00000000-0005-0000-0000-000000000000}"/>
    <cellStyle name="Navadno" xfId="0" builtinId="0"/>
    <cellStyle name="Navadno 13" xfId="23" xr:uid="{639DC4A7-BCFC-4B3A-BDD4-85F6990A6719}"/>
    <cellStyle name="Navadno 15" xfId="3" xr:uid="{00000000-0005-0000-0000-000002000000}"/>
    <cellStyle name="Navadno 16" xfId="4" xr:uid="{00000000-0005-0000-0000-000003000000}"/>
    <cellStyle name="Navadno 16 2" xfId="16" xr:uid="{00000000-0005-0000-0000-000004000000}"/>
    <cellStyle name="Navadno 16 2 2" xfId="17" xr:uid="{00000000-0005-0000-0000-000005000000}"/>
    <cellStyle name="Navadno 16 2 3" xfId="20" xr:uid="{00000000-0005-0000-0000-000006000000}"/>
    <cellStyle name="Navadno 2" xfId="12" xr:uid="{00000000-0005-0000-0000-000007000000}"/>
    <cellStyle name="Navadno 2 5" xfId="15" xr:uid="{00000000-0005-0000-0000-000008000000}"/>
    <cellStyle name="Navadno 2 50" xfId="5" xr:uid="{00000000-0005-0000-0000-000009000000}"/>
    <cellStyle name="Navadno 3 26" xfId="18" xr:uid="{00000000-0005-0000-0000-00000A000000}"/>
    <cellStyle name="Navadno 3 26 2" xfId="21" xr:uid="{00000000-0005-0000-0000-00000B000000}"/>
    <cellStyle name="Navadno 49" xfId="6" xr:uid="{00000000-0005-0000-0000-00000C000000}"/>
    <cellStyle name="Navadno 50" xfId="7" xr:uid="{00000000-0005-0000-0000-00000D000000}"/>
    <cellStyle name="Navadno 51" xfId="11" xr:uid="{00000000-0005-0000-0000-00000E000000}"/>
    <cellStyle name="Navadno 52" xfId="9" xr:uid="{00000000-0005-0000-0000-00000F000000}"/>
    <cellStyle name="Navadno 53" xfId="10" xr:uid="{00000000-0005-0000-0000-000010000000}"/>
    <cellStyle name="Navadno 54" xfId="8" xr:uid="{00000000-0005-0000-0000-000011000000}"/>
    <cellStyle name="Navadno_GB 112" xfId="24" xr:uid="{CB47DCED-DA1F-4A54-AC07-DD327C6FA1E9}"/>
    <cellStyle name="Normal_N36023 (2)" xfId="1" xr:uid="{00000000-0005-0000-0000-000014000000}"/>
    <cellStyle name="Normal_N36023 (2)_popisi_plin_1bar_20090805" xfId="14" xr:uid="{00000000-0005-0000-0000-000015000000}"/>
    <cellStyle name="Normal_PL_SD" xfId="13" xr:uid="{00000000-0005-0000-0000-000016000000}"/>
    <cellStyle name="Normal_PL_SD_popisi_plin_1bar_20090805" xfId="2" xr:uid="{00000000-0005-0000-0000-000017000000}"/>
    <cellStyle name="Normal_TUŠMs-popis ogrevanje+plin-PZI" xfId="22" xr:uid="{9DD37CE0-306D-439F-B5D3-C48F48285A6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3:H20"/>
  <sheetViews>
    <sheetView showGridLines="0" tabSelected="1" view="pageBreakPreview" zoomScaleNormal="100" zoomScaleSheetLayoutView="100" workbookViewId="0">
      <selection activeCell="P15" sqref="P15"/>
    </sheetView>
  </sheetViews>
  <sheetFormatPr defaultColWidth="8.85546875" defaultRowHeight="18" x14ac:dyDescent="0.25"/>
  <cols>
    <col min="1" max="1" width="8.85546875" style="1"/>
    <col min="2" max="2" width="5.140625" style="80" customWidth="1"/>
    <col min="3" max="3" width="15.28515625" style="80" customWidth="1"/>
    <col min="4" max="4" width="13.42578125" style="80" customWidth="1"/>
    <col min="5" max="5" width="10.85546875" style="80" customWidth="1"/>
    <col min="6" max="6" width="13.5703125" style="80" customWidth="1"/>
    <col min="7" max="7" width="13.140625" style="80" customWidth="1"/>
    <col min="8" max="8" width="16.5703125" style="81" customWidth="1"/>
    <col min="9" max="16384" width="8.85546875" style="1"/>
  </cols>
  <sheetData>
    <row r="3" spans="2:8" s="4" customFormat="1" ht="27" customHeight="1" x14ac:dyDescent="0.2">
      <c r="C3" s="85" t="s">
        <v>9</v>
      </c>
      <c r="D3" s="86"/>
      <c r="E3" s="85"/>
      <c r="F3" s="85"/>
      <c r="G3" s="85"/>
      <c r="H3" s="85"/>
    </row>
    <row r="4" spans="2:8" s="4" customFormat="1" ht="60.75" customHeight="1" x14ac:dyDescent="0.2">
      <c r="C4" s="109" t="s">
        <v>133</v>
      </c>
      <c r="D4" s="110"/>
      <c r="E4" s="110"/>
      <c r="F4" s="110"/>
      <c r="G4" s="110"/>
      <c r="H4" s="85"/>
    </row>
    <row r="5" spans="2:8" s="4" customFormat="1" x14ac:dyDescent="0.2">
      <c r="C5" s="86" t="s">
        <v>10</v>
      </c>
      <c r="D5" s="85"/>
      <c r="E5" s="85"/>
      <c r="F5" s="85"/>
      <c r="G5" s="85"/>
      <c r="H5" s="85"/>
    </row>
    <row r="6" spans="2:8" s="4" customFormat="1" x14ac:dyDescent="0.2">
      <c r="C6" s="86" t="s">
        <v>81</v>
      </c>
      <c r="D6" s="85"/>
      <c r="E6" s="85"/>
      <c r="F6" s="85"/>
      <c r="G6" s="85"/>
      <c r="H6" s="85"/>
    </row>
    <row r="7" spans="2:8" s="4" customFormat="1" x14ac:dyDescent="0.2">
      <c r="C7" s="86"/>
      <c r="D7" s="85"/>
      <c r="E7" s="85"/>
      <c r="F7" s="85"/>
      <c r="G7" s="85"/>
      <c r="H7" s="85"/>
    </row>
    <row r="8" spans="2:8" s="5" customFormat="1" ht="27" customHeight="1" x14ac:dyDescent="0.25">
      <c r="C8" s="87" t="s">
        <v>135</v>
      </c>
      <c r="D8" s="87"/>
      <c r="E8" s="87"/>
      <c r="F8" s="87"/>
      <c r="G8" s="87"/>
      <c r="H8" s="87"/>
    </row>
    <row r="9" spans="2:8" s="5" customFormat="1" ht="12" customHeight="1" x14ac:dyDescent="0.25">
      <c r="B9" s="87"/>
      <c r="C9" s="87"/>
      <c r="D9" s="87"/>
      <c r="E9" s="87"/>
      <c r="F9" s="87"/>
      <c r="G9" s="87"/>
      <c r="H9" s="87"/>
    </row>
    <row r="10" spans="2:8" s="5" customFormat="1" ht="12" customHeight="1" x14ac:dyDescent="0.25">
      <c r="B10" s="87"/>
      <c r="C10" s="87"/>
      <c r="D10" s="87"/>
      <c r="E10" s="87"/>
      <c r="F10" s="87"/>
      <c r="G10" s="87"/>
      <c r="H10" s="87"/>
    </row>
    <row r="11" spans="2:8" s="5" customFormat="1" x14ac:dyDescent="0.25">
      <c r="B11" s="87"/>
      <c r="C11" s="80" t="str">
        <f>'NOTRANJA PL NAPELJAVA'!B3</f>
        <v>NOTRANJA PLINSKA INŠTALACIJA</v>
      </c>
      <c r="D11" s="80"/>
      <c r="E11" s="80"/>
      <c r="F11" s="80"/>
      <c r="G11" s="82"/>
      <c r="H11" s="87"/>
    </row>
    <row r="12" spans="2:8" s="5" customFormat="1" ht="18.75" thickBot="1" x14ac:dyDescent="0.3">
      <c r="B12" s="87"/>
      <c r="C12" s="80" t="str">
        <f>OGREVANJE!B3</f>
        <v>OGREVANJE</v>
      </c>
      <c r="D12" s="80"/>
      <c r="E12" s="80"/>
      <c r="F12" s="80"/>
      <c r="G12" s="82"/>
      <c r="H12" s="87"/>
    </row>
    <row r="13" spans="2:8" s="5" customFormat="1" ht="18.75" thickBot="1" x14ac:dyDescent="0.3">
      <c r="B13" s="87"/>
      <c r="C13" s="83"/>
      <c r="D13" s="83"/>
      <c r="E13" s="83"/>
      <c r="F13" s="83"/>
      <c r="G13" s="83"/>
      <c r="H13" s="87"/>
    </row>
    <row r="14" spans="2:8" s="5" customFormat="1" ht="18" customHeight="1" thickBot="1" x14ac:dyDescent="0.3">
      <c r="B14" s="87"/>
      <c r="C14" s="87"/>
      <c r="D14" s="87"/>
      <c r="E14" s="87" t="s">
        <v>78</v>
      </c>
      <c r="F14" s="87"/>
      <c r="G14" s="84">
        <v>39982</v>
      </c>
      <c r="H14" s="87"/>
    </row>
    <row r="15" spans="2:8" s="5" customFormat="1" ht="20.25" customHeight="1" thickTop="1" thickBot="1" x14ac:dyDescent="0.3">
      <c r="B15" s="87"/>
      <c r="C15" s="87"/>
      <c r="D15" s="87"/>
      <c r="E15" s="87" t="s">
        <v>79</v>
      </c>
      <c r="F15" s="87"/>
      <c r="G15" s="101">
        <f>G16-G14</f>
        <v>8796.0400000000009</v>
      </c>
      <c r="H15" s="87"/>
    </row>
    <row r="16" spans="2:8" s="5" customFormat="1" ht="19.5" customHeight="1" thickBot="1" x14ac:dyDescent="0.3">
      <c r="B16" s="87"/>
      <c r="C16" s="87"/>
      <c r="D16" s="87"/>
      <c r="E16" s="102" t="s">
        <v>80</v>
      </c>
      <c r="F16" s="102"/>
      <c r="G16" s="84">
        <f>G14*1.22</f>
        <v>48778.04</v>
      </c>
      <c r="H16" s="87"/>
    </row>
    <row r="17" spans="2:8" s="5" customFormat="1" ht="12" customHeight="1" thickTop="1" x14ac:dyDescent="0.25">
      <c r="B17" s="87"/>
      <c r="C17" s="87"/>
      <c r="D17" s="87"/>
      <c r="E17" s="87"/>
      <c r="F17" s="87"/>
      <c r="G17" s="87"/>
      <c r="H17" s="87"/>
    </row>
    <row r="18" spans="2:8" s="5" customFormat="1" ht="12" customHeight="1" x14ac:dyDescent="0.25">
      <c r="B18" s="87"/>
      <c r="C18" s="87"/>
      <c r="D18" s="87"/>
      <c r="E18" s="87"/>
      <c r="F18" s="87"/>
      <c r="G18" s="87"/>
      <c r="H18" s="87"/>
    </row>
    <row r="19" spans="2:8" s="5" customFormat="1" ht="12" customHeight="1" x14ac:dyDescent="0.25">
      <c r="B19" s="87"/>
      <c r="C19" s="87"/>
      <c r="D19" s="87"/>
      <c r="E19" s="87"/>
      <c r="F19" s="87"/>
      <c r="G19" s="87"/>
      <c r="H19" s="87"/>
    </row>
    <row r="20" spans="2:8" s="5" customFormat="1" ht="12" customHeight="1" x14ac:dyDescent="0.25">
      <c r="B20" s="87"/>
      <c r="C20" s="87"/>
      <c r="D20" s="87"/>
      <c r="E20" s="87"/>
      <c r="F20" s="87"/>
      <c r="G20" s="87"/>
      <c r="H20" s="87"/>
    </row>
  </sheetData>
  <mergeCells count="1">
    <mergeCell ref="C4:G4"/>
  </mergeCells>
  <phoneticPr fontId="0" type="noConversion"/>
  <pageMargins left="0.25" right="0.25" top="0.75" bottom="0.75" header="0.3" footer="0.3"/>
  <pageSetup paperSize="9" scale="95" orientation="portrait" r:id="rId1"/>
  <headerFooter alignWithMargins="0">
    <oddHeader>&amp;R&amp;G</oddHeader>
    <oddFooter>&amp;C&amp;"Arial,Navadno"&amp;P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view="pageBreakPreview" zoomScale="130" zoomScaleNormal="100" zoomScaleSheetLayoutView="130" workbookViewId="0">
      <selection activeCell="A6" sqref="A6"/>
    </sheetView>
  </sheetViews>
  <sheetFormatPr defaultRowHeight="12.75" x14ac:dyDescent="0.2"/>
  <cols>
    <col min="1" max="1" width="4.7109375" style="49" customWidth="1"/>
    <col min="2" max="2" width="58.5703125" style="65" customWidth="1"/>
    <col min="3" max="3" width="4" style="28" bestFit="1" customWidth="1"/>
    <col min="4" max="4" width="4.7109375" style="27" customWidth="1"/>
    <col min="5" max="5" width="9.42578125" style="69" customWidth="1"/>
    <col min="6" max="6" width="11.28515625" style="70" customWidth="1"/>
    <col min="7" max="256" width="9.140625" style="1"/>
    <col min="257" max="257" width="6.7109375" style="1" bestFit="1" customWidth="1"/>
    <col min="258" max="258" width="41.28515625" style="1" customWidth="1"/>
    <col min="259" max="259" width="6" style="1" bestFit="1" customWidth="1"/>
    <col min="260" max="260" width="3.7109375" style="1" customWidth="1"/>
    <col min="261" max="261" width="15.28515625" style="1" customWidth="1"/>
    <col min="262" max="262" width="13.42578125" style="1" customWidth="1"/>
    <col min="263" max="512" width="9.140625" style="1"/>
    <col min="513" max="513" width="6.7109375" style="1" bestFit="1" customWidth="1"/>
    <col min="514" max="514" width="41.28515625" style="1" customWidth="1"/>
    <col min="515" max="515" width="6" style="1" bestFit="1" customWidth="1"/>
    <col min="516" max="516" width="3.7109375" style="1" customWidth="1"/>
    <col min="517" max="517" width="15.28515625" style="1" customWidth="1"/>
    <col min="518" max="518" width="13.42578125" style="1" customWidth="1"/>
    <col min="519" max="768" width="9.140625" style="1"/>
    <col min="769" max="769" width="6.7109375" style="1" bestFit="1" customWidth="1"/>
    <col min="770" max="770" width="41.28515625" style="1" customWidth="1"/>
    <col min="771" max="771" width="6" style="1" bestFit="1" customWidth="1"/>
    <col min="772" max="772" width="3.7109375" style="1" customWidth="1"/>
    <col min="773" max="773" width="15.28515625" style="1" customWidth="1"/>
    <col min="774" max="774" width="13.42578125" style="1" customWidth="1"/>
    <col min="775" max="1024" width="9.140625" style="1"/>
    <col min="1025" max="1025" width="6.7109375" style="1" bestFit="1" customWidth="1"/>
    <col min="1026" max="1026" width="41.28515625" style="1" customWidth="1"/>
    <col min="1027" max="1027" width="6" style="1" bestFit="1" customWidth="1"/>
    <col min="1028" max="1028" width="3.7109375" style="1" customWidth="1"/>
    <col min="1029" max="1029" width="15.28515625" style="1" customWidth="1"/>
    <col min="1030" max="1030" width="13.42578125" style="1" customWidth="1"/>
    <col min="1031" max="1280" width="9.140625" style="1"/>
    <col min="1281" max="1281" width="6.7109375" style="1" bestFit="1" customWidth="1"/>
    <col min="1282" max="1282" width="41.28515625" style="1" customWidth="1"/>
    <col min="1283" max="1283" width="6" style="1" bestFit="1" customWidth="1"/>
    <col min="1284" max="1284" width="3.7109375" style="1" customWidth="1"/>
    <col min="1285" max="1285" width="15.28515625" style="1" customWidth="1"/>
    <col min="1286" max="1286" width="13.42578125" style="1" customWidth="1"/>
    <col min="1287" max="1536" width="9.140625" style="1"/>
    <col min="1537" max="1537" width="6.7109375" style="1" bestFit="1" customWidth="1"/>
    <col min="1538" max="1538" width="41.28515625" style="1" customWidth="1"/>
    <col min="1539" max="1539" width="6" style="1" bestFit="1" customWidth="1"/>
    <col min="1540" max="1540" width="3.7109375" style="1" customWidth="1"/>
    <col min="1541" max="1541" width="15.28515625" style="1" customWidth="1"/>
    <col min="1542" max="1542" width="13.42578125" style="1" customWidth="1"/>
    <col min="1543" max="1792" width="9.140625" style="1"/>
    <col min="1793" max="1793" width="6.7109375" style="1" bestFit="1" customWidth="1"/>
    <col min="1794" max="1794" width="41.28515625" style="1" customWidth="1"/>
    <col min="1795" max="1795" width="6" style="1" bestFit="1" customWidth="1"/>
    <col min="1796" max="1796" width="3.7109375" style="1" customWidth="1"/>
    <col min="1797" max="1797" width="15.28515625" style="1" customWidth="1"/>
    <col min="1798" max="1798" width="13.42578125" style="1" customWidth="1"/>
    <col min="1799" max="2048" width="9.140625" style="1"/>
    <col min="2049" max="2049" width="6.7109375" style="1" bestFit="1" customWidth="1"/>
    <col min="2050" max="2050" width="41.28515625" style="1" customWidth="1"/>
    <col min="2051" max="2051" width="6" style="1" bestFit="1" customWidth="1"/>
    <col min="2052" max="2052" width="3.7109375" style="1" customWidth="1"/>
    <col min="2053" max="2053" width="15.28515625" style="1" customWidth="1"/>
    <col min="2054" max="2054" width="13.42578125" style="1" customWidth="1"/>
    <col min="2055" max="2304" width="9.140625" style="1"/>
    <col min="2305" max="2305" width="6.7109375" style="1" bestFit="1" customWidth="1"/>
    <col min="2306" max="2306" width="41.28515625" style="1" customWidth="1"/>
    <col min="2307" max="2307" width="6" style="1" bestFit="1" customWidth="1"/>
    <col min="2308" max="2308" width="3.7109375" style="1" customWidth="1"/>
    <col min="2309" max="2309" width="15.28515625" style="1" customWidth="1"/>
    <col min="2310" max="2310" width="13.42578125" style="1" customWidth="1"/>
    <col min="2311" max="2560" width="9.140625" style="1"/>
    <col min="2561" max="2561" width="6.7109375" style="1" bestFit="1" customWidth="1"/>
    <col min="2562" max="2562" width="41.28515625" style="1" customWidth="1"/>
    <col min="2563" max="2563" width="6" style="1" bestFit="1" customWidth="1"/>
    <col min="2564" max="2564" width="3.7109375" style="1" customWidth="1"/>
    <col min="2565" max="2565" width="15.28515625" style="1" customWidth="1"/>
    <col min="2566" max="2566" width="13.42578125" style="1" customWidth="1"/>
    <col min="2567" max="2816" width="9.140625" style="1"/>
    <col min="2817" max="2817" width="6.7109375" style="1" bestFit="1" customWidth="1"/>
    <col min="2818" max="2818" width="41.28515625" style="1" customWidth="1"/>
    <col min="2819" max="2819" width="6" style="1" bestFit="1" customWidth="1"/>
    <col min="2820" max="2820" width="3.7109375" style="1" customWidth="1"/>
    <col min="2821" max="2821" width="15.28515625" style="1" customWidth="1"/>
    <col min="2822" max="2822" width="13.42578125" style="1" customWidth="1"/>
    <col min="2823" max="3072" width="9.140625" style="1"/>
    <col min="3073" max="3073" width="6.7109375" style="1" bestFit="1" customWidth="1"/>
    <col min="3074" max="3074" width="41.28515625" style="1" customWidth="1"/>
    <col min="3075" max="3075" width="6" style="1" bestFit="1" customWidth="1"/>
    <col min="3076" max="3076" width="3.7109375" style="1" customWidth="1"/>
    <col min="3077" max="3077" width="15.28515625" style="1" customWidth="1"/>
    <col min="3078" max="3078" width="13.42578125" style="1" customWidth="1"/>
    <col min="3079" max="3328" width="9.140625" style="1"/>
    <col min="3329" max="3329" width="6.7109375" style="1" bestFit="1" customWidth="1"/>
    <col min="3330" max="3330" width="41.28515625" style="1" customWidth="1"/>
    <col min="3331" max="3331" width="6" style="1" bestFit="1" customWidth="1"/>
    <col min="3332" max="3332" width="3.7109375" style="1" customWidth="1"/>
    <col min="3333" max="3333" width="15.28515625" style="1" customWidth="1"/>
    <col min="3334" max="3334" width="13.42578125" style="1" customWidth="1"/>
    <col min="3335" max="3584" width="9.140625" style="1"/>
    <col min="3585" max="3585" width="6.7109375" style="1" bestFit="1" customWidth="1"/>
    <col min="3586" max="3586" width="41.28515625" style="1" customWidth="1"/>
    <col min="3587" max="3587" width="6" style="1" bestFit="1" customWidth="1"/>
    <col min="3588" max="3588" width="3.7109375" style="1" customWidth="1"/>
    <col min="3589" max="3589" width="15.28515625" style="1" customWidth="1"/>
    <col min="3590" max="3590" width="13.42578125" style="1" customWidth="1"/>
    <col min="3591" max="3840" width="9.140625" style="1"/>
    <col min="3841" max="3841" width="6.7109375" style="1" bestFit="1" customWidth="1"/>
    <col min="3842" max="3842" width="41.28515625" style="1" customWidth="1"/>
    <col min="3843" max="3843" width="6" style="1" bestFit="1" customWidth="1"/>
    <col min="3844" max="3844" width="3.7109375" style="1" customWidth="1"/>
    <col min="3845" max="3845" width="15.28515625" style="1" customWidth="1"/>
    <col min="3846" max="3846" width="13.42578125" style="1" customWidth="1"/>
    <col min="3847" max="4096" width="9.140625" style="1"/>
    <col min="4097" max="4097" width="6.7109375" style="1" bestFit="1" customWidth="1"/>
    <col min="4098" max="4098" width="41.28515625" style="1" customWidth="1"/>
    <col min="4099" max="4099" width="6" style="1" bestFit="1" customWidth="1"/>
    <col min="4100" max="4100" width="3.7109375" style="1" customWidth="1"/>
    <col min="4101" max="4101" width="15.28515625" style="1" customWidth="1"/>
    <col min="4102" max="4102" width="13.42578125" style="1" customWidth="1"/>
    <col min="4103" max="4352" width="9.140625" style="1"/>
    <col min="4353" max="4353" width="6.7109375" style="1" bestFit="1" customWidth="1"/>
    <col min="4354" max="4354" width="41.28515625" style="1" customWidth="1"/>
    <col min="4355" max="4355" width="6" style="1" bestFit="1" customWidth="1"/>
    <col min="4356" max="4356" width="3.7109375" style="1" customWidth="1"/>
    <col min="4357" max="4357" width="15.28515625" style="1" customWidth="1"/>
    <col min="4358" max="4358" width="13.42578125" style="1" customWidth="1"/>
    <col min="4359" max="4608" width="9.140625" style="1"/>
    <col min="4609" max="4609" width="6.7109375" style="1" bestFit="1" customWidth="1"/>
    <col min="4610" max="4610" width="41.28515625" style="1" customWidth="1"/>
    <col min="4611" max="4611" width="6" style="1" bestFit="1" customWidth="1"/>
    <col min="4612" max="4612" width="3.7109375" style="1" customWidth="1"/>
    <col min="4613" max="4613" width="15.28515625" style="1" customWidth="1"/>
    <col min="4614" max="4614" width="13.42578125" style="1" customWidth="1"/>
    <col min="4615" max="4864" width="9.140625" style="1"/>
    <col min="4865" max="4865" width="6.7109375" style="1" bestFit="1" customWidth="1"/>
    <col min="4866" max="4866" width="41.28515625" style="1" customWidth="1"/>
    <col min="4867" max="4867" width="6" style="1" bestFit="1" customWidth="1"/>
    <col min="4868" max="4868" width="3.7109375" style="1" customWidth="1"/>
    <col min="4869" max="4869" width="15.28515625" style="1" customWidth="1"/>
    <col min="4870" max="4870" width="13.42578125" style="1" customWidth="1"/>
    <col min="4871" max="5120" width="9.140625" style="1"/>
    <col min="5121" max="5121" width="6.7109375" style="1" bestFit="1" customWidth="1"/>
    <col min="5122" max="5122" width="41.28515625" style="1" customWidth="1"/>
    <col min="5123" max="5123" width="6" style="1" bestFit="1" customWidth="1"/>
    <col min="5124" max="5124" width="3.7109375" style="1" customWidth="1"/>
    <col min="5125" max="5125" width="15.28515625" style="1" customWidth="1"/>
    <col min="5126" max="5126" width="13.42578125" style="1" customWidth="1"/>
    <col min="5127" max="5376" width="9.140625" style="1"/>
    <col min="5377" max="5377" width="6.7109375" style="1" bestFit="1" customWidth="1"/>
    <col min="5378" max="5378" width="41.28515625" style="1" customWidth="1"/>
    <col min="5379" max="5379" width="6" style="1" bestFit="1" customWidth="1"/>
    <col min="5380" max="5380" width="3.7109375" style="1" customWidth="1"/>
    <col min="5381" max="5381" width="15.28515625" style="1" customWidth="1"/>
    <col min="5382" max="5382" width="13.42578125" style="1" customWidth="1"/>
    <col min="5383" max="5632" width="9.140625" style="1"/>
    <col min="5633" max="5633" width="6.7109375" style="1" bestFit="1" customWidth="1"/>
    <col min="5634" max="5634" width="41.28515625" style="1" customWidth="1"/>
    <col min="5635" max="5635" width="6" style="1" bestFit="1" customWidth="1"/>
    <col min="5636" max="5636" width="3.7109375" style="1" customWidth="1"/>
    <col min="5637" max="5637" width="15.28515625" style="1" customWidth="1"/>
    <col min="5638" max="5638" width="13.42578125" style="1" customWidth="1"/>
    <col min="5639" max="5888" width="9.140625" style="1"/>
    <col min="5889" max="5889" width="6.7109375" style="1" bestFit="1" customWidth="1"/>
    <col min="5890" max="5890" width="41.28515625" style="1" customWidth="1"/>
    <col min="5891" max="5891" width="6" style="1" bestFit="1" customWidth="1"/>
    <col min="5892" max="5892" width="3.7109375" style="1" customWidth="1"/>
    <col min="5893" max="5893" width="15.28515625" style="1" customWidth="1"/>
    <col min="5894" max="5894" width="13.42578125" style="1" customWidth="1"/>
    <col min="5895" max="6144" width="9.140625" style="1"/>
    <col min="6145" max="6145" width="6.7109375" style="1" bestFit="1" customWidth="1"/>
    <col min="6146" max="6146" width="41.28515625" style="1" customWidth="1"/>
    <col min="6147" max="6147" width="6" style="1" bestFit="1" customWidth="1"/>
    <col min="6148" max="6148" width="3.7109375" style="1" customWidth="1"/>
    <col min="6149" max="6149" width="15.28515625" style="1" customWidth="1"/>
    <col min="6150" max="6150" width="13.42578125" style="1" customWidth="1"/>
    <col min="6151" max="6400" width="9.140625" style="1"/>
    <col min="6401" max="6401" width="6.7109375" style="1" bestFit="1" customWidth="1"/>
    <col min="6402" max="6402" width="41.28515625" style="1" customWidth="1"/>
    <col min="6403" max="6403" width="6" style="1" bestFit="1" customWidth="1"/>
    <col min="6404" max="6404" width="3.7109375" style="1" customWidth="1"/>
    <col min="6405" max="6405" width="15.28515625" style="1" customWidth="1"/>
    <col min="6406" max="6406" width="13.42578125" style="1" customWidth="1"/>
    <col min="6407" max="6656" width="9.140625" style="1"/>
    <col min="6657" max="6657" width="6.7109375" style="1" bestFit="1" customWidth="1"/>
    <col min="6658" max="6658" width="41.28515625" style="1" customWidth="1"/>
    <col min="6659" max="6659" width="6" style="1" bestFit="1" customWidth="1"/>
    <col min="6660" max="6660" width="3.7109375" style="1" customWidth="1"/>
    <col min="6661" max="6661" width="15.28515625" style="1" customWidth="1"/>
    <col min="6662" max="6662" width="13.42578125" style="1" customWidth="1"/>
    <col min="6663" max="6912" width="9.140625" style="1"/>
    <col min="6913" max="6913" width="6.7109375" style="1" bestFit="1" customWidth="1"/>
    <col min="6914" max="6914" width="41.28515625" style="1" customWidth="1"/>
    <col min="6915" max="6915" width="6" style="1" bestFit="1" customWidth="1"/>
    <col min="6916" max="6916" width="3.7109375" style="1" customWidth="1"/>
    <col min="6917" max="6917" width="15.28515625" style="1" customWidth="1"/>
    <col min="6918" max="6918" width="13.42578125" style="1" customWidth="1"/>
    <col min="6919" max="7168" width="9.140625" style="1"/>
    <col min="7169" max="7169" width="6.7109375" style="1" bestFit="1" customWidth="1"/>
    <col min="7170" max="7170" width="41.28515625" style="1" customWidth="1"/>
    <col min="7171" max="7171" width="6" style="1" bestFit="1" customWidth="1"/>
    <col min="7172" max="7172" width="3.7109375" style="1" customWidth="1"/>
    <col min="7173" max="7173" width="15.28515625" style="1" customWidth="1"/>
    <col min="7174" max="7174" width="13.42578125" style="1" customWidth="1"/>
    <col min="7175" max="7424" width="9.140625" style="1"/>
    <col min="7425" max="7425" width="6.7109375" style="1" bestFit="1" customWidth="1"/>
    <col min="7426" max="7426" width="41.28515625" style="1" customWidth="1"/>
    <col min="7427" max="7427" width="6" style="1" bestFit="1" customWidth="1"/>
    <col min="7428" max="7428" width="3.7109375" style="1" customWidth="1"/>
    <col min="7429" max="7429" width="15.28515625" style="1" customWidth="1"/>
    <col min="7430" max="7430" width="13.42578125" style="1" customWidth="1"/>
    <col min="7431" max="7680" width="9.140625" style="1"/>
    <col min="7681" max="7681" width="6.7109375" style="1" bestFit="1" customWidth="1"/>
    <col min="7682" max="7682" width="41.28515625" style="1" customWidth="1"/>
    <col min="7683" max="7683" width="6" style="1" bestFit="1" customWidth="1"/>
    <col min="7684" max="7684" width="3.7109375" style="1" customWidth="1"/>
    <col min="7685" max="7685" width="15.28515625" style="1" customWidth="1"/>
    <col min="7686" max="7686" width="13.42578125" style="1" customWidth="1"/>
    <col min="7687" max="7936" width="9.140625" style="1"/>
    <col min="7937" max="7937" width="6.7109375" style="1" bestFit="1" customWidth="1"/>
    <col min="7938" max="7938" width="41.28515625" style="1" customWidth="1"/>
    <col min="7939" max="7939" width="6" style="1" bestFit="1" customWidth="1"/>
    <col min="7940" max="7940" width="3.7109375" style="1" customWidth="1"/>
    <col min="7941" max="7941" width="15.28515625" style="1" customWidth="1"/>
    <col min="7942" max="7942" width="13.42578125" style="1" customWidth="1"/>
    <col min="7943" max="8192" width="9.140625" style="1"/>
    <col min="8193" max="8193" width="6.7109375" style="1" bestFit="1" customWidth="1"/>
    <col min="8194" max="8194" width="41.28515625" style="1" customWidth="1"/>
    <col min="8195" max="8195" width="6" style="1" bestFit="1" customWidth="1"/>
    <col min="8196" max="8196" width="3.7109375" style="1" customWidth="1"/>
    <col min="8197" max="8197" width="15.28515625" style="1" customWidth="1"/>
    <col min="8198" max="8198" width="13.42578125" style="1" customWidth="1"/>
    <col min="8199" max="8448" width="9.140625" style="1"/>
    <col min="8449" max="8449" width="6.7109375" style="1" bestFit="1" customWidth="1"/>
    <col min="8450" max="8450" width="41.28515625" style="1" customWidth="1"/>
    <col min="8451" max="8451" width="6" style="1" bestFit="1" customWidth="1"/>
    <col min="8452" max="8452" width="3.7109375" style="1" customWidth="1"/>
    <col min="8453" max="8453" width="15.28515625" style="1" customWidth="1"/>
    <col min="8454" max="8454" width="13.42578125" style="1" customWidth="1"/>
    <col min="8455" max="8704" width="9.140625" style="1"/>
    <col min="8705" max="8705" width="6.7109375" style="1" bestFit="1" customWidth="1"/>
    <col min="8706" max="8706" width="41.28515625" style="1" customWidth="1"/>
    <col min="8707" max="8707" width="6" style="1" bestFit="1" customWidth="1"/>
    <col min="8708" max="8708" width="3.7109375" style="1" customWidth="1"/>
    <col min="8709" max="8709" width="15.28515625" style="1" customWidth="1"/>
    <col min="8710" max="8710" width="13.42578125" style="1" customWidth="1"/>
    <col min="8711" max="8960" width="9.140625" style="1"/>
    <col min="8961" max="8961" width="6.7109375" style="1" bestFit="1" customWidth="1"/>
    <col min="8962" max="8962" width="41.28515625" style="1" customWidth="1"/>
    <col min="8963" max="8963" width="6" style="1" bestFit="1" customWidth="1"/>
    <col min="8964" max="8964" width="3.7109375" style="1" customWidth="1"/>
    <col min="8965" max="8965" width="15.28515625" style="1" customWidth="1"/>
    <col min="8966" max="8966" width="13.42578125" style="1" customWidth="1"/>
    <col min="8967" max="9216" width="9.140625" style="1"/>
    <col min="9217" max="9217" width="6.7109375" style="1" bestFit="1" customWidth="1"/>
    <col min="9218" max="9218" width="41.28515625" style="1" customWidth="1"/>
    <col min="9219" max="9219" width="6" style="1" bestFit="1" customWidth="1"/>
    <col min="9220" max="9220" width="3.7109375" style="1" customWidth="1"/>
    <col min="9221" max="9221" width="15.28515625" style="1" customWidth="1"/>
    <col min="9222" max="9222" width="13.42578125" style="1" customWidth="1"/>
    <col min="9223" max="9472" width="9.140625" style="1"/>
    <col min="9473" max="9473" width="6.7109375" style="1" bestFit="1" customWidth="1"/>
    <col min="9474" max="9474" width="41.28515625" style="1" customWidth="1"/>
    <col min="9475" max="9475" width="6" style="1" bestFit="1" customWidth="1"/>
    <col min="9476" max="9476" width="3.7109375" style="1" customWidth="1"/>
    <col min="9477" max="9477" width="15.28515625" style="1" customWidth="1"/>
    <col min="9478" max="9478" width="13.42578125" style="1" customWidth="1"/>
    <col min="9479" max="9728" width="9.140625" style="1"/>
    <col min="9729" max="9729" width="6.7109375" style="1" bestFit="1" customWidth="1"/>
    <col min="9730" max="9730" width="41.28515625" style="1" customWidth="1"/>
    <col min="9731" max="9731" width="6" style="1" bestFit="1" customWidth="1"/>
    <col min="9732" max="9732" width="3.7109375" style="1" customWidth="1"/>
    <col min="9733" max="9733" width="15.28515625" style="1" customWidth="1"/>
    <col min="9734" max="9734" width="13.42578125" style="1" customWidth="1"/>
    <col min="9735" max="9984" width="9.140625" style="1"/>
    <col min="9985" max="9985" width="6.7109375" style="1" bestFit="1" customWidth="1"/>
    <col min="9986" max="9986" width="41.28515625" style="1" customWidth="1"/>
    <col min="9987" max="9987" width="6" style="1" bestFit="1" customWidth="1"/>
    <col min="9988" max="9988" width="3.7109375" style="1" customWidth="1"/>
    <col min="9989" max="9989" width="15.28515625" style="1" customWidth="1"/>
    <col min="9990" max="9990" width="13.42578125" style="1" customWidth="1"/>
    <col min="9991" max="10240" width="9.140625" style="1"/>
    <col min="10241" max="10241" width="6.7109375" style="1" bestFit="1" customWidth="1"/>
    <col min="10242" max="10242" width="41.28515625" style="1" customWidth="1"/>
    <col min="10243" max="10243" width="6" style="1" bestFit="1" customWidth="1"/>
    <col min="10244" max="10244" width="3.7109375" style="1" customWidth="1"/>
    <col min="10245" max="10245" width="15.28515625" style="1" customWidth="1"/>
    <col min="10246" max="10246" width="13.42578125" style="1" customWidth="1"/>
    <col min="10247" max="10496" width="9.140625" style="1"/>
    <col min="10497" max="10497" width="6.7109375" style="1" bestFit="1" customWidth="1"/>
    <col min="10498" max="10498" width="41.28515625" style="1" customWidth="1"/>
    <col min="10499" max="10499" width="6" style="1" bestFit="1" customWidth="1"/>
    <col min="10500" max="10500" width="3.7109375" style="1" customWidth="1"/>
    <col min="10501" max="10501" width="15.28515625" style="1" customWidth="1"/>
    <col min="10502" max="10502" width="13.42578125" style="1" customWidth="1"/>
    <col min="10503" max="10752" width="9.140625" style="1"/>
    <col min="10753" max="10753" width="6.7109375" style="1" bestFit="1" customWidth="1"/>
    <col min="10754" max="10754" width="41.28515625" style="1" customWidth="1"/>
    <col min="10755" max="10755" width="6" style="1" bestFit="1" customWidth="1"/>
    <col min="10756" max="10756" width="3.7109375" style="1" customWidth="1"/>
    <col min="10757" max="10757" width="15.28515625" style="1" customWidth="1"/>
    <col min="10758" max="10758" width="13.42578125" style="1" customWidth="1"/>
    <col min="10759" max="11008" width="9.140625" style="1"/>
    <col min="11009" max="11009" width="6.7109375" style="1" bestFit="1" customWidth="1"/>
    <col min="11010" max="11010" width="41.28515625" style="1" customWidth="1"/>
    <col min="11011" max="11011" width="6" style="1" bestFit="1" customWidth="1"/>
    <col min="11012" max="11012" width="3.7109375" style="1" customWidth="1"/>
    <col min="11013" max="11013" width="15.28515625" style="1" customWidth="1"/>
    <col min="11014" max="11014" width="13.42578125" style="1" customWidth="1"/>
    <col min="11015" max="11264" width="9.140625" style="1"/>
    <col min="11265" max="11265" width="6.7109375" style="1" bestFit="1" customWidth="1"/>
    <col min="11266" max="11266" width="41.28515625" style="1" customWidth="1"/>
    <col min="11267" max="11267" width="6" style="1" bestFit="1" customWidth="1"/>
    <col min="11268" max="11268" width="3.7109375" style="1" customWidth="1"/>
    <col min="11269" max="11269" width="15.28515625" style="1" customWidth="1"/>
    <col min="11270" max="11270" width="13.42578125" style="1" customWidth="1"/>
    <col min="11271" max="11520" width="9.140625" style="1"/>
    <col min="11521" max="11521" width="6.7109375" style="1" bestFit="1" customWidth="1"/>
    <col min="11522" max="11522" width="41.28515625" style="1" customWidth="1"/>
    <col min="11523" max="11523" width="6" style="1" bestFit="1" customWidth="1"/>
    <col min="11524" max="11524" width="3.7109375" style="1" customWidth="1"/>
    <col min="11525" max="11525" width="15.28515625" style="1" customWidth="1"/>
    <col min="11526" max="11526" width="13.42578125" style="1" customWidth="1"/>
    <col min="11527" max="11776" width="9.140625" style="1"/>
    <col min="11777" max="11777" width="6.7109375" style="1" bestFit="1" customWidth="1"/>
    <col min="11778" max="11778" width="41.28515625" style="1" customWidth="1"/>
    <col min="11779" max="11779" width="6" style="1" bestFit="1" customWidth="1"/>
    <col min="11780" max="11780" width="3.7109375" style="1" customWidth="1"/>
    <col min="11781" max="11781" width="15.28515625" style="1" customWidth="1"/>
    <col min="11782" max="11782" width="13.42578125" style="1" customWidth="1"/>
    <col min="11783" max="12032" width="9.140625" style="1"/>
    <col min="12033" max="12033" width="6.7109375" style="1" bestFit="1" customWidth="1"/>
    <col min="12034" max="12034" width="41.28515625" style="1" customWidth="1"/>
    <col min="12035" max="12035" width="6" style="1" bestFit="1" customWidth="1"/>
    <col min="12036" max="12036" width="3.7109375" style="1" customWidth="1"/>
    <col min="12037" max="12037" width="15.28515625" style="1" customWidth="1"/>
    <col min="12038" max="12038" width="13.42578125" style="1" customWidth="1"/>
    <col min="12039" max="12288" width="9.140625" style="1"/>
    <col min="12289" max="12289" width="6.7109375" style="1" bestFit="1" customWidth="1"/>
    <col min="12290" max="12290" width="41.28515625" style="1" customWidth="1"/>
    <col min="12291" max="12291" width="6" style="1" bestFit="1" customWidth="1"/>
    <col min="12292" max="12292" width="3.7109375" style="1" customWidth="1"/>
    <col min="12293" max="12293" width="15.28515625" style="1" customWidth="1"/>
    <col min="12294" max="12294" width="13.42578125" style="1" customWidth="1"/>
    <col min="12295" max="12544" width="9.140625" style="1"/>
    <col min="12545" max="12545" width="6.7109375" style="1" bestFit="1" customWidth="1"/>
    <col min="12546" max="12546" width="41.28515625" style="1" customWidth="1"/>
    <col min="12547" max="12547" width="6" style="1" bestFit="1" customWidth="1"/>
    <col min="12548" max="12548" width="3.7109375" style="1" customWidth="1"/>
    <col min="12549" max="12549" width="15.28515625" style="1" customWidth="1"/>
    <col min="12550" max="12550" width="13.42578125" style="1" customWidth="1"/>
    <col min="12551" max="12800" width="9.140625" style="1"/>
    <col min="12801" max="12801" width="6.7109375" style="1" bestFit="1" customWidth="1"/>
    <col min="12802" max="12802" width="41.28515625" style="1" customWidth="1"/>
    <col min="12803" max="12803" width="6" style="1" bestFit="1" customWidth="1"/>
    <col min="12804" max="12804" width="3.7109375" style="1" customWidth="1"/>
    <col min="12805" max="12805" width="15.28515625" style="1" customWidth="1"/>
    <col min="12806" max="12806" width="13.42578125" style="1" customWidth="1"/>
    <col min="12807" max="13056" width="9.140625" style="1"/>
    <col min="13057" max="13057" width="6.7109375" style="1" bestFit="1" customWidth="1"/>
    <col min="13058" max="13058" width="41.28515625" style="1" customWidth="1"/>
    <col min="13059" max="13059" width="6" style="1" bestFit="1" customWidth="1"/>
    <col min="13060" max="13060" width="3.7109375" style="1" customWidth="1"/>
    <col min="13061" max="13061" width="15.28515625" style="1" customWidth="1"/>
    <col min="13062" max="13062" width="13.42578125" style="1" customWidth="1"/>
    <col min="13063" max="13312" width="9.140625" style="1"/>
    <col min="13313" max="13313" width="6.7109375" style="1" bestFit="1" customWidth="1"/>
    <col min="13314" max="13314" width="41.28515625" style="1" customWidth="1"/>
    <col min="13315" max="13315" width="6" style="1" bestFit="1" customWidth="1"/>
    <col min="13316" max="13316" width="3.7109375" style="1" customWidth="1"/>
    <col min="13317" max="13317" width="15.28515625" style="1" customWidth="1"/>
    <col min="13318" max="13318" width="13.42578125" style="1" customWidth="1"/>
    <col min="13319" max="13568" width="9.140625" style="1"/>
    <col min="13569" max="13569" width="6.7109375" style="1" bestFit="1" customWidth="1"/>
    <col min="13570" max="13570" width="41.28515625" style="1" customWidth="1"/>
    <col min="13571" max="13571" width="6" style="1" bestFit="1" customWidth="1"/>
    <col min="13572" max="13572" width="3.7109375" style="1" customWidth="1"/>
    <col min="13573" max="13573" width="15.28515625" style="1" customWidth="1"/>
    <col min="13574" max="13574" width="13.42578125" style="1" customWidth="1"/>
    <col min="13575" max="13824" width="9.140625" style="1"/>
    <col min="13825" max="13825" width="6.7109375" style="1" bestFit="1" customWidth="1"/>
    <col min="13826" max="13826" width="41.28515625" style="1" customWidth="1"/>
    <col min="13827" max="13827" width="6" style="1" bestFit="1" customWidth="1"/>
    <col min="13828" max="13828" width="3.7109375" style="1" customWidth="1"/>
    <col min="13829" max="13829" width="15.28515625" style="1" customWidth="1"/>
    <col min="13830" max="13830" width="13.42578125" style="1" customWidth="1"/>
    <col min="13831" max="14080" width="9.140625" style="1"/>
    <col min="14081" max="14081" width="6.7109375" style="1" bestFit="1" customWidth="1"/>
    <col min="14082" max="14082" width="41.28515625" style="1" customWidth="1"/>
    <col min="14083" max="14083" width="6" style="1" bestFit="1" customWidth="1"/>
    <col min="14084" max="14084" width="3.7109375" style="1" customWidth="1"/>
    <col min="14085" max="14085" width="15.28515625" style="1" customWidth="1"/>
    <col min="14086" max="14086" width="13.42578125" style="1" customWidth="1"/>
    <col min="14087" max="14336" width="9.140625" style="1"/>
    <col min="14337" max="14337" width="6.7109375" style="1" bestFit="1" customWidth="1"/>
    <col min="14338" max="14338" width="41.28515625" style="1" customWidth="1"/>
    <col min="14339" max="14339" width="6" style="1" bestFit="1" customWidth="1"/>
    <col min="14340" max="14340" width="3.7109375" style="1" customWidth="1"/>
    <col min="14341" max="14341" width="15.28515625" style="1" customWidth="1"/>
    <col min="14342" max="14342" width="13.42578125" style="1" customWidth="1"/>
    <col min="14343" max="14592" width="9.140625" style="1"/>
    <col min="14593" max="14593" width="6.7109375" style="1" bestFit="1" customWidth="1"/>
    <col min="14594" max="14594" width="41.28515625" style="1" customWidth="1"/>
    <col min="14595" max="14595" width="6" style="1" bestFit="1" customWidth="1"/>
    <col min="14596" max="14596" width="3.7109375" style="1" customWidth="1"/>
    <col min="14597" max="14597" width="15.28515625" style="1" customWidth="1"/>
    <col min="14598" max="14598" width="13.42578125" style="1" customWidth="1"/>
    <col min="14599" max="14848" width="9.140625" style="1"/>
    <col min="14849" max="14849" width="6.7109375" style="1" bestFit="1" customWidth="1"/>
    <col min="14850" max="14850" width="41.28515625" style="1" customWidth="1"/>
    <col min="14851" max="14851" width="6" style="1" bestFit="1" customWidth="1"/>
    <col min="14852" max="14852" width="3.7109375" style="1" customWidth="1"/>
    <col min="14853" max="14853" width="15.28515625" style="1" customWidth="1"/>
    <col min="14854" max="14854" width="13.42578125" style="1" customWidth="1"/>
    <col min="14855" max="15104" width="9.140625" style="1"/>
    <col min="15105" max="15105" width="6.7109375" style="1" bestFit="1" customWidth="1"/>
    <col min="15106" max="15106" width="41.28515625" style="1" customWidth="1"/>
    <col min="15107" max="15107" width="6" style="1" bestFit="1" customWidth="1"/>
    <col min="15108" max="15108" width="3.7109375" style="1" customWidth="1"/>
    <col min="15109" max="15109" width="15.28515625" style="1" customWidth="1"/>
    <col min="15110" max="15110" width="13.42578125" style="1" customWidth="1"/>
    <col min="15111" max="15360" width="9.140625" style="1"/>
    <col min="15361" max="15361" width="6.7109375" style="1" bestFit="1" customWidth="1"/>
    <col min="15362" max="15362" width="41.28515625" style="1" customWidth="1"/>
    <col min="15363" max="15363" width="6" style="1" bestFit="1" customWidth="1"/>
    <col min="15364" max="15364" width="3.7109375" style="1" customWidth="1"/>
    <col min="15365" max="15365" width="15.28515625" style="1" customWidth="1"/>
    <col min="15366" max="15366" width="13.42578125" style="1" customWidth="1"/>
    <col min="15367" max="15616" width="9.140625" style="1"/>
    <col min="15617" max="15617" width="6.7109375" style="1" bestFit="1" customWidth="1"/>
    <col min="15618" max="15618" width="41.28515625" style="1" customWidth="1"/>
    <col min="15619" max="15619" width="6" style="1" bestFit="1" customWidth="1"/>
    <col min="15620" max="15620" width="3.7109375" style="1" customWidth="1"/>
    <col min="15621" max="15621" width="15.28515625" style="1" customWidth="1"/>
    <col min="15622" max="15622" width="13.42578125" style="1" customWidth="1"/>
    <col min="15623" max="15872" width="9.140625" style="1"/>
    <col min="15873" max="15873" width="6.7109375" style="1" bestFit="1" customWidth="1"/>
    <col min="15874" max="15874" width="41.28515625" style="1" customWidth="1"/>
    <col min="15875" max="15875" width="6" style="1" bestFit="1" customWidth="1"/>
    <col min="15876" max="15876" width="3.7109375" style="1" customWidth="1"/>
    <col min="15877" max="15877" width="15.28515625" style="1" customWidth="1"/>
    <col min="15878" max="15878" width="13.42578125" style="1" customWidth="1"/>
    <col min="15879" max="16128" width="9.140625" style="1"/>
    <col min="16129" max="16129" width="6.7109375" style="1" bestFit="1" customWidth="1"/>
    <col min="16130" max="16130" width="41.28515625" style="1" customWidth="1"/>
    <col min="16131" max="16131" width="6" style="1" bestFit="1" customWidth="1"/>
    <col min="16132" max="16132" width="3.7109375" style="1" customWidth="1"/>
    <col min="16133" max="16133" width="15.28515625" style="1" customWidth="1"/>
    <col min="16134" max="16134" width="13.42578125" style="1" customWidth="1"/>
    <col min="16135" max="16384" width="9.140625" style="1"/>
  </cols>
  <sheetData>
    <row r="1" spans="1:9" x14ac:dyDescent="0.2">
      <c r="A1" s="34"/>
      <c r="B1" s="14" t="s">
        <v>2</v>
      </c>
      <c r="C1" s="15"/>
      <c r="D1" s="15"/>
      <c r="E1" s="16"/>
      <c r="F1" s="16"/>
    </row>
    <row r="2" spans="1:9" x14ac:dyDescent="0.2">
      <c r="A2" s="34"/>
      <c r="B2" s="14" t="s">
        <v>27</v>
      </c>
      <c r="C2" s="15"/>
      <c r="D2" s="15"/>
      <c r="E2" s="16"/>
      <c r="F2" s="16"/>
    </row>
    <row r="3" spans="1:9" x14ac:dyDescent="0.2">
      <c r="A3" s="34"/>
      <c r="B3" s="14" t="s">
        <v>31</v>
      </c>
      <c r="C3" s="15"/>
      <c r="D3" s="15"/>
      <c r="E3" s="16"/>
      <c r="F3" s="16"/>
    </row>
    <row r="4" spans="1:9" s="2" customFormat="1" x14ac:dyDescent="0.2">
      <c r="A4" s="34"/>
      <c r="B4" s="14"/>
      <c r="C4" s="35"/>
      <c r="D4" s="35"/>
      <c r="E4" s="20"/>
      <c r="F4" s="36"/>
    </row>
    <row r="5" spans="1:9" s="2" customFormat="1" ht="25.5" x14ac:dyDescent="0.2">
      <c r="A5" s="8" t="s">
        <v>52</v>
      </c>
      <c r="B5" s="9" t="s">
        <v>54</v>
      </c>
      <c r="C5" s="10" t="s">
        <v>53</v>
      </c>
      <c r="D5" s="11" t="s">
        <v>55</v>
      </c>
      <c r="E5" s="12" t="s">
        <v>56</v>
      </c>
      <c r="F5" s="12" t="s">
        <v>57</v>
      </c>
    </row>
    <row r="6" spans="1:9" x14ac:dyDescent="0.2">
      <c r="A6" s="17"/>
      <c r="B6" s="18"/>
      <c r="C6" s="19"/>
      <c r="D6" s="19"/>
      <c r="E6" s="20"/>
      <c r="F6" s="21"/>
    </row>
    <row r="7" spans="1:9" x14ac:dyDescent="0.2">
      <c r="A7" s="37">
        <f>MAX($A6:A$6)+1</f>
        <v>1</v>
      </c>
      <c r="B7" s="22" t="s">
        <v>39</v>
      </c>
      <c r="E7" s="38"/>
      <c r="F7" s="39"/>
      <c r="I7" s="3"/>
    </row>
    <row r="8" spans="1:9" ht="63.75" x14ac:dyDescent="0.2">
      <c r="A8" s="7"/>
      <c r="B8" s="40" t="s">
        <v>40</v>
      </c>
      <c r="C8" s="28">
        <v>50</v>
      </c>
      <c r="D8" s="27" t="s">
        <v>6</v>
      </c>
      <c r="E8" s="39"/>
      <c r="F8" s="46">
        <f>C8*E8</f>
        <v>0</v>
      </c>
    </row>
    <row r="9" spans="1:9" x14ac:dyDescent="0.2">
      <c r="A9" s="44"/>
      <c r="B9" s="45"/>
    </row>
    <row r="10" spans="1:9" x14ac:dyDescent="0.2">
      <c r="A10" s="44"/>
      <c r="B10" s="45"/>
      <c r="C10" s="41"/>
      <c r="D10" s="15"/>
      <c r="E10" s="42"/>
      <c r="F10" s="43"/>
    </row>
    <row r="11" spans="1:9" s="2" customFormat="1" x14ac:dyDescent="0.2">
      <c r="A11" s="37">
        <f>MAX($A$6:A10)+1</f>
        <v>2</v>
      </c>
      <c r="B11" s="22" t="s">
        <v>44</v>
      </c>
      <c r="C11" s="28"/>
      <c r="D11" s="27"/>
      <c r="E11" s="47"/>
      <c r="F11" s="47"/>
    </row>
    <row r="12" spans="1:9" s="2" customFormat="1" ht="29.25" customHeight="1" x14ac:dyDescent="0.2">
      <c r="A12" s="15"/>
      <c r="B12" s="48" t="s">
        <v>45</v>
      </c>
      <c r="C12" s="28">
        <v>2</v>
      </c>
      <c r="D12" s="27" t="s">
        <v>0</v>
      </c>
      <c r="E12" s="39"/>
      <c r="F12" s="46">
        <f>C12*E12</f>
        <v>0</v>
      </c>
    </row>
    <row r="13" spans="1:9" s="2" customFormat="1" x14ac:dyDescent="0.2">
      <c r="A13" s="25"/>
      <c r="B13" s="45"/>
    </row>
    <row r="14" spans="1:9" s="2" customFormat="1" ht="14.1" customHeight="1" x14ac:dyDescent="0.2">
      <c r="A14" s="37">
        <f>MAX($A$6:A13)+1</f>
        <v>3</v>
      </c>
      <c r="B14" s="22" t="s">
        <v>121</v>
      </c>
      <c r="C14" s="28">
        <v>1</v>
      </c>
      <c r="D14" s="27" t="s">
        <v>3</v>
      </c>
      <c r="E14" s="39"/>
      <c r="F14" s="46">
        <f>C14*E14</f>
        <v>0</v>
      </c>
    </row>
    <row r="15" spans="1:9" s="2" customFormat="1" ht="14.1" customHeight="1" x14ac:dyDescent="0.2">
      <c r="A15" s="15"/>
      <c r="B15" s="48" t="s">
        <v>122</v>
      </c>
      <c r="C15" s="28"/>
      <c r="D15" s="27"/>
      <c r="E15" s="47"/>
      <c r="F15" s="47"/>
    </row>
    <row r="16" spans="1:9" s="2" customFormat="1" ht="14.1" customHeight="1" x14ac:dyDescent="0.2">
      <c r="A16" s="25"/>
      <c r="B16" s="48" t="s">
        <v>123</v>
      </c>
      <c r="C16" s="28"/>
      <c r="D16" s="27"/>
      <c r="E16" s="39"/>
      <c r="F16" s="46"/>
    </row>
    <row r="17" spans="1:6" s="2" customFormat="1" ht="14.1" customHeight="1" x14ac:dyDescent="0.2">
      <c r="A17" s="7"/>
      <c r="B17" s="49" t="s">
        <v>124</v>
      </c>
      <c r="C17" s="28"/>
      <c r="D17" s="27"/>
      <c r="E17" s="47"/>
      <c r="F17" s="47"/>
    </row>
    <row r="18" spans="1:6" s="2" customFormat="1" ht="14.1" customHeight="1" x14ac:dyDescent="0.2">
      <c r="A18" s="7"/>
      <c r="B18" s="49" t="s">
        <v>125</v>
      </c>
      <c r="C18" s="28"/>
      <c r="D18" s="27"/>
      <c r="E18" s="47"/>
      <c r="F18" s="47"/>
    </row>
    <row r="19" spans="1:6" s="2" customFormat="1" ht="14.1" customHeight="1" x14ac:dyDescent="0.2">
      <c r="A19" s="7"/>
      <c r="B19" s="49" t="s">
        <v>126</v>
      </c>
      <c r="C19" s="28"/>
      <c r="D19" s="27"/>
      <c r="E19" s="47"/>
      <c r="F19" s="47"/>
    </row>
    <row r="20" spans="1:6" s="2" customFormat="1" ht="14.1" customHeight="1" x14ac:dyDescent="0.2">
      <c r="A20" s="7"/>
      <c r="B20" s="49" t="s">
        <v>127</v>
      </c>
      <c r="C20" s="28"/>
      <c r="D20" s="27"/>
      <c r="E20" s="47"/>
      <c r="F20" s="47"/>
    </row>
    <row r="21" spans="1:6" s="2" customFormat="1" ht="14.1" customHeight="1" x14ac:dyDescent="0.2">
      <c r="A21" s="7"/>
      <c r="B21" s="49" t="s">
        <v>128</v>
      </c>
      <c r="C21" s="28"/>
      <c r="D21" s="27"/>
      <c r="E21" s="47"/>
      <c r="F21" s="47"/>
    </row>
    <row r="22" spans="1:6" s="2" customFormat="1" x14ac:dyDescent="0.2">
      <c r="A22" s="7"/>
      <c r="B22" s="49"/>
      <c r="C22" s="28"/>
      <c r="D22" s="27"/>
      <c r="E22" s="47"/>
      <c r="F22" s="47"/>
    </row>
    <row r="23" spans="1:6" x14ac:dyDescent="0.2">
      <c r="A23" s="37">
        <f>MAX($A$6:A22)+1</f>
        <v>4</v>
      </c>
      <c r="B23" s="22" t="s">
        <v>41</v>
      </c>
      <c r="C23" s="57"/>
      <c r="D23" s="53"/>
      <c r="E23" s="50"/>
      <c r="F23" s="58"/>
    </row>
    <row r="24" spans="1:6" s="2" customFormat="1" ht="52.5" customHeight="1" x14ac:dyDescent="0.2">
      <c r="A24" s="59"/>
      <c r="B24" s="45" t="s">
        <v>61</v>
      </c>
      <c r="C24" s="24"/>
      <c r="D24" s="24"/>
      <c r="E24" s="52"/>
      <c r="F24" s="52"/>
    </row>
    <row r="25" spans="1:6" s="2" customFormat="1" x14ac:dyDescent="0.2">
      <c r="A25" s="60"/>
      <c r="B25" s="23" t="s">
        <v>58</v>
      </c>
      <c r="C25" s="28">
        <v>6</v>
      </c>
      <c r="D25" s="27" t="s">
        <v>5</v>
      </c>
      <c r="E25" s="39"/>
      <c r="F25" s="46">
        <f>C25*E25</f>
        <v>0</v>
      </c>
    </row>
    <row r="26" spans="1:6" s="2" customFormat="1" x14ac:dyDescent="0.2">
      <c r="A26" s="60"/>
      <c r="B26" s="23" t="s">
        <v>120</v>
      </c>
      <c r="C26" s="28">
        <v>3</v>
      </c>
      <c r="D26" s="27" t="s">
        <v>5</v>
      </c>
      <c r="E26" s="39"/>
      <c r="F26" s="46">
        <f>C26*E26</f>
        <v>0</v>
      </c>
    </row>
    <row r="27" spans="1:6" s="2" customFormat="1" x14ac:dyDescent="0.2">
      <c r="A27" s="60"/>
      <c r="B27" s="23"/>
      <c r="C27" s="28"/>
      <c r="D27" s="27"/>
      <c r="E27" s="38"/>
      <c r="F27" s="56"/>
    </row>
    <row r="28" spans="1:6" x14ac:dyDescent="0.2">
      <c r="A28" s="37">
        <f>MAX($A$6:A27)+1</f>
        <v>5</v>
      </c>
      <c r="B28" s="54" t="s">
        <v>11</v>
      </c>
      <c r="C28" s="61"/>
      <c r="D28" s="62"/>
      <c r="E28" s="63"/>
      <c r="F28" s="63"/>
    </row>
    <row r="29" spans="1:6" ht="25.5" x14ac:dyDescent="0.2">
      <c r="A29" s="64"/>
      <c r="B29" s="48" t="s">
        <v>42</v>
      </c>
      <c r="C29" s="28">
        <v>3</v>
      </c>
      <c r="D29" s="27" t="s">
        <v>59</v>
      </c>
      <c r="E29" s="39"/>
      <c r="F29" s="46">
        <f>C29*E29</f>
        <v>0</v>
      </c>
    </row>
    <row r="30" spans="1:6" x14ac:dyDescent="0.2">
      <c r="A30" s="64"/>
      <c r="B30" s="55"/>
      <c r="C30" s="1"/>
      <c r="D30" s="1"/>
      <c r="E30" s="1"/>
      <c r="F30" s="1"/>
    </row>
    <row r="31" spans="1:6" x14ac:dyDescent="0.2">
      <c r="A31" s="37">
        <f>MAX($A$6:A30)+1</f>
        <v>6</v>
      </c>
      <c r="B31" s="54" t="s">
        <v>13</v>
      </c>
      <c r="C31" s="62"/>
      <c r="D31" s="62"/>
      <c r="E31" s="63"/>
      <c r="F31" s="63"/>
    </row>
    <row r="32" spans="1:6" ht="14.1" customHeight="1" x14ac:dyDescent="0.2">
      <c r="A32" s="64"/>
      <c r="B32" s="55" t="s">
        <v>14</v>
      </c>
      <c r="C32" s="27">
        <v>1</v>
      </c>
      <c r="D32" s="27" t="s">
        <v>4</v>
      </c>
      <c r="E32" s="39"/>
      <c r="F32" s="46">
        <f>C32*E32</f>
        <v>0</v>
      </c>
    </row>
    <row r="33" spans="1:9" x14ac:dyDescent="0.2">
      <c r="A33" s="64"/>
      <c r="B33" s="55"/>
      <c r="C33" s="1"/>
      <c r="D33" s="1"/>
      <c r="E33" s="1"/>
      <c r="F33" s="1"/>
    </row>
    <row r="34" spans="1:9" ht="14.1" customHeight="1" x14ac:dyDescent="0.2">
      <c r="A34" s="37">
        <f>MAX($A$6:A33)+1</f>
        <v>7</v>
      </c>
      <c r="B34" s="22" t="s">
        <v>131</v>
      </c>
      <c r="E34" s="47"/>
      <c r="F34" s="47"/>
      <c r="I34" s="3"/>
    </row>
    <row r="35" spans="1:9" ht="14.1" customHeight="1" x14ac:dyDescent="0.2">
      <c r="A35" s="7"/>
      <c r="B35" s="48" t="s">
        <v>28</v>
      </c>
      <c r="C35" s="27">
        <v>1</v>
      </c>
      <c r="D35" s="27" t="s">
        <v>4</v>
      </c>
      <c r="E35" s="39"/>
      <c r="F35" s="46">
        <f>C35*E35</f>
        <v>0</v>
      </c>
      <c r="I35" s="3"/>
    </row>
    <row r="36" spans="1:9" x14ac:dyDescent="0.2">
      <c r="A36" s="7"/>
      <c r="B36" s="49"/>
      <c r="C36" s="1"/>
      <c r="D36" s="1"/>
      <c r="E36" s="1"/>
      <c r="F36" s="1"/>
      <c r="I36" s="3"/>
    </row>
    <row r="37" spans="1:9" ht="14.1" customHeight="1" x14ac:dyDescent="0.2">
      <c r="A37" s="37">
        <f>MAX($A$6:A36)+1</f>
        <v>8</v>
      </c>
      <c r="B37" s="22" t="s">
        <v>129</v>
      </c>
      <c r="E37" s="47"/>
      <c r="F37" s="47"/>
      <c r="I37" s="3"/>
    </row>
    <row r="38" spans="1:9" ht="14.1" customHeight="1" x14ac:dyDescent="0.2">
      <c r="A38" s="7"/>
      <c r="B38" s="48" t="s">
        <v>130</v>
      </c>
      <c r="C38" s="27">
        <v>1</v>
      </c>
      <c r="D38" s="27" t="s">
        <v>4</v>
      </c>
      <c r="E38" s="39"/>
      <c r="F38" s="46">
        <f>C38*E38</f>
        <v>0</v>
      </c>
      <c r="I38" s="3"/>
    </row>
    <row r="39" spans="1:9" x14ac:dyDescent="0.2">
      <c r="A39" s="7"/>
      <c r="B39" s="49"/>
      <c r="C39" s="1"/>
      <c r="D39" s="1"/>
      <c r="E39" s="1"/>
      <c r="F39" s="1"/>
      <c r="I39" s="3"/>
    </row>
    <row r="40" spans="1:9" ht="14.1" customHeight="1" x14ac:dyDescent="0.2">
      <c r="A40" s="37">
        <f>MAX($A$6:A39)+1</f>
        <v>9</v>
      </c>
      <c r="B40" s="22" t="s">
        <v>30</v>
      </c>
      <c r="C40" s="66"/>
      <c r="E40" s="47"/>
      <c r="F40" s="67"/>
      <c r="I40" s="3"/>
    </row>
    <row r="41" spans="1:9" ht="27.95" customHeight="1" x14ac:dyDescent="0.2">
      <c r="A41" s="7"/>
      <c r="B41" s="33" t="s">
        <v>29</v>
      </c>
      <c r="C41" s="27">
        <v>2</v>
      </c>
      <c r="D41" s="27" t="s">
        <v>4</v>
      </c>
      <c r="E41" s="39"/>
      <c r="F41" s="46">
        <f>C41*E41</f>
        <v>0</v>
      </c>
      <c r="I41" s="3"/>
    </row>
    <row r="42" spans="1:9" x14ac:dyDescent="0.2">
      <c r="A42" s="7"/>
      <c r="B42" s="68"/>
      <c r="C42" s="1"/>
      <c r="D42" s="1"/>
      <c r="E42" s="1"/>
      <c r="F42" s="1"/>
      <c r="I42" s="3"/>
    </row>
    <row r="43" spans="1:9" x14ac:dyDescent="0.2">
      <c r="A43" s="7"/>
      <c r="E43" s="50"/>
      <c r="F43" s="51"/>
    </row>
    <row r="44" spans="1:9" x14ac:dyDescent="0.2">
      <c r="A44" s="7"/>
    </row>
    <row r="45" spans="1:9" x14ac:dyDescent="0.2">
      <c r="A45" s="71"/>
      <c r="B45" s="72" t="s">
        <v>1</v>
      </c>
      <c r="C45" s="73"/>
      <c r="D45" s="74"/>
      <c r="E45" s="32"/>
      <c r="F45" s="75">
        <f>SUM(F6:F44)</f>
        <v>0</v>
      </c>
    </row>
  </sheetData>
  <pageMargins left="0.9055118110236221" right="0.59055118110236227" top="0.74803149606299213" bottom="0.74803149606299213" header="0.31496062992125984" footer="0.31496062992125984"/>
  <pageSetup paperSize="9" scale="94" orientation="portrait" useFirstPageNumber="1" r:id="rId1"/>
  <headerFooter alignWithMargins="0">
    <oddHeader>&amp;R&amp;G</oddHeader>
    <oddFooter>&amp;C&amp;"Arial,Običajno"&amp;P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81"/>
  <sheetViews>
    <sheetView view="pageBreakPreview" zoomScale="130" zoomScaleNormal="130" zoomScaleSheetLayoutView="130" workbookViewId="0">
      <selection activeCell="H13" sqref="H13"/>
    </sheetView>
  </sheetViews>
  <sheetFormatPr defaultRowHeight="12.75" x14ac:dyDescent="0.2"/>
  <cols>
    <col min="1" max="1" width="7.42578125" style="27" customWidth="1"/>
    <col min="2" max="2" width="60.85546875" style="108" customWidth="1"/>
    <col min="3" max="3" width="4.28515625" style="27" bestFit="1" customWidth="1"/>
    <col min="4" max="4" width="9.140625" style="27"/>
    <col min="5" max="5" width="7.5703125" style="76" bestFit="1" customWidth="1"/>
    <col min="6" max="6" width="11.7109375" style="76" customWidth="1"/>
  </cols>
  <sheetData>
    <row r="1" spans="1:6" s="1" customFormat="1" x14ac:dyDescent="0.2">
      <c r="A1" s="13"/>
      <c r="B1" s="22" t="s">
        <v>2</v>
      </c>
      <c r="C1" s="15"/>
      <c r="D1" s="15"/>
      <c r="E1" s="78"/>
      <c r="F1" s="78"/>
    </row>
    <row r="2" spans="1:6" s="1" customFormat="1" x14ac:dyDescent="0.2">
      <c r="A2" s="13"/>
      <c r="B2" s="22" t="s">
        <v>27</v>
      </c>
      <c r="C2" s="15"/>
      <c r="D2" s="15"/>
      <c r="E2" s="78"/>
      <c r="F2" s="78"/>
    </row>
    <row r="3" spans="1:6" s="1" customFormat="1" x14ac:dyDescent="0.2">
      <c r="A3" s="13"/>
      <c r="B3" s="22" t="s">
        <v>60</v>
      </c>
      <c r="C3" s="15"/>
      <c r="D3" s="15"/>
      <c r="E3" s="78"/>
      <c r="F3" s="78"/>
    </row>
    <row r="4" spans="1:6" ht="25.5" x14ac:dyDescent="0.2">
      <c r="A4" s="8" t="s">
        <v>52</v>
      </c>
      <c r="B4" s="9" t="s">
        <v>54</v>
      </c>
      <c r="C4" s="96" t="s">
        <v>53</v>
      </c>
      <c r="D4" s="97" t="s">
        <v>55</v>
      </c>
      <c r="E4" s="98" t="s">
        <v>56</v>
      </c>
      <c r="F4" s="99" t="s">
        <v>57</v>
      </c>
    </row>
    <row r="5" spans="1:6" x14ac:dyDescent="0.2">
      <c r="A5" s="17"/>
      <c r="B5" s="105"/>
      <c r="C5" s="28"/>
      <c r="D5" s="28"/>
      <c r="E5" s="100"/>
      <c r="F5" s="39"/>
    </row>
    <row r="6" spans="1:6" x14ac:dyDescent="0.2">
      <c r="A6" s="22" t="s">
        <v>26</v>
      </c>
      <c r="B6" s="23"/>
      <c r="C6" s="24"/>
      <c r="D6" s="24"/>
      <c r="E6" s="46"/>
      <c r="F6" s="46"/>
    </row>
    <row r="7" spans="1:6" x14ac:dyDescent="0.2">
      <c r="A7" s="7"/>
      <c r="B7" s="23"/>
      <c r="C7" s="24"/>
      <c r="D7" s="24"/>
      <c r="E7" s="46"/>
      <c r="F7" s="46"/>
    </row>
    <row r="8" spans="1:6" x14ac:dyDescent="0.2">
      <c r="A8" s="88">
        <v>1</v>
      </c>
      <c r="B8" s="33" t="s">
        <v>38</v>
      </c>
      <c r="D8" s="28"/>
      <c r="E8" s="46"/>
      <c r="F8" s="46"/>
    </row>
    <row r="9" spans="1:6" ht="93" customHeight="1" x14ac:dyDescent="0.2">
      <c r="A9" s="26"/>
      <c r="B9" s="23" t="s">
        <v>62</v>
      </c>
      <c r="C9" s="24"/>
      <c r="D9" s="24"/>
      <c r="E9" s="46"/>
      <c r="F9" s="46"/>
    </row>
    <row r="10" spans="1:6" s="6" customFormat="1" x14ac:dyDescent="0.2">
      <c r="A10" s="88"/>
      <c r="B10" s="30"/>
      <c r="C10" s="29">
        <v>700</v>
      </c>
      <c r="D10" s="29" t="s">
        <v>6</v>
      </c>
      <c r="E10" s="79"/>
      <c r="F10" s="79">
        <f>C10*E10</f>
        <v>0</v>
      </c>
    </row>
    <row r="11" spans="1:6" s="6" customFormat="1" x14ac:dyDescent="0.2">
      <c r="A11" s="88"/>
      <c r="B11" s="30"/>
      <c r="C11" s="29"/>
      <c r="D11" s="29"/>
      <c r="E11" s="79"/>
      <c r="F11" s="79"/>
    </row>
    <row r="12" spans="1:6" s="6" customFormat="1" x14ac:dyDescent="0.2">
      <c r="A12" s="88">
        <f>COUNT(1,$A$8:A11)</f>
        <v>2</v>
      </c>
      <c r="B12" s="30" t="s">
        <v>35</v>
      </c>
      <c r="C12" s="29"/>
      <c r="D12" s="29"/>
      <c r="E12" s="79"/>
      <c r="F12" s="79"/>
    </row>
    <row r="13" spans="1:6" s="6" customFormat="1" ht="135.75" customHeight="1" x14ac:dyDescent="0.2">
      <c r="A13" s="88"/>
      <c r="B13" s="103" t="s">
        <v>99</v>
      </c>
      <c r="C13" s="29"/>
      <c r="D13" s="29"/>
      <c r="E13" s="79"/>
      <c r="F13" s="79"/>
    </row>
    <row r="14" spans="1:6" s="6" customFormat="1" ht="198.75" customHeight="1" x14ac:dyDescent="0.2">
      <c r="A14" s="88"/>
      <c r="B14" s="103" t="s">
        <v>100</v>
      </c>
      <c r="C14" s="29"/>
      <c r="D14" s="29"/>
      <c r="E14" s="79"/>
      <c r="F14" s="79"/>
    </row>
    <row r="15" spans="1:6" s="6" customFormat="1" x14ac:dyDescent="0.2">
      <c r="A15" s="88"/>
      <c r="B15" s="30" t="s">
        <v>82</v>
      </c>
      <c r="C15" s="29">
        <v>1</v>
      </c>
      <c r="D15" s="29" t="s">
        <v>3</v>
      </c>
      <c r="E15" s="79"/>
      <c r="F15" s="79">
        <f>C15*E15</f>
        <v>0</v>
      </c>
    </row>
    <row r="16" spans="1:6" s="6" customFormat="1" x14ac:dyDescent="0.2">
      <c r="A16" s="88"/>
      <c r="B16" s="30" t="s">
        <v>15</v>
      </c>
      <c r="C16" s="29"/>
      <c r="D16" s="29"/>
      <c r="E16" s="79"/>
      <c r="F16" s="79"/>
    </row>
    <row r="17" spans="1:6" s="6" customFormat="1" x14ac:dyDescent="0.2">
      <c r="A17" s="88"/>
      <c r="B17" s="30"/>
      <c r="C17" s="29"/>
      <c r="D17" s="29"/>
      <c r="E17" s="79"/>
      <c r="F17" s="79"/>
    </row>
    <row r="18" spans="1:6" s="6" customFormat="1" x14ac:dyDescent="0.2">
      <c r="A18" s="88">
        <f>COUNT(1,$A$8:A17)</f>
        <v>3</v>
      </c>
      <c r="B18" s="30" t="s">
        <v>35</v>
      </c>
      <c r="C18" s="29"/>
      <c r="D18" s="29"/>
      <c r="E18" s="79"/>
      <c r="F18" s="79"/>
    </row>
    <row r="19" spans="1:6" s="6" customFormat="1" ht="146.25" customHeight="1" x14ac:dyDescent="0.2">
      <c r="A19" s="88"/>
      <c r="B19" s="103" t="s">
        <v>101</v>
      </c>
      <c r="C19" s="29"/>
      <c r="D19" s="29"/>
      <c r="E19" s="79"/>
      <c r="F19" s="79"/>
    </row>
    <row r="20" spans="1:6" s="6" customFormat="1" x14ac:dyDescent="0.2">
      <c r="A20" s="88"/>
      <c r="B20" s="103"/>
      <c r="C20" s="29"/>
      <c r="D20" s="29"/>
      <c r="E20" s="79"/>
      <c r="F20" s="79"/>
    </row>
    <row r="21" spans="1:6" s="6" customFormat="1" x14ac:dyDescent="0.2">
      <c r="A21" s="88"/>
      <c r="B21" s="103"/>
      <c r="C21" s="29"/>
      <c r="D21" s="29"/>
      <c r="E21" s="79"/>
      <c r="F21" s="79"/>
    </row>
    <row r="22" spans="1:6" s="6" customFormat="1" x14ac:dyDescent="0.2">
      <c r="A22" s="88"/>
      <c r="B22" s="103"/>
      <c r="C22" s="29"/>
      <c r="D22" s="29"/>
      <c r="E22" s="79"/>
      <c r="F22" s="79"/>
    </row>
    <row r="23" spans="1:6" s="6" customFormat="1" x14ac:dyDescent="0.2">
      <c r="A23" s="88"/>
      <c r="B23" s="103"/>
      <c r="C23" s="29"/>
      <c r="D23" s="29"/>
      <c r="E23" s="79"/>
      <c r="F23" s="79"/>
    </row>
    <row r="24" spans="1:6" s="6" customFormat="1" x14ac:dyDescent="0.2">
      <c r="A24" s="88"/>
      <c r="B24" s="103"/>
      <c r="C24" s="29"/>
      <c r="D24" s="29"/>
      <c r="E24" s="79"/>
      <c r="F24" s="79"/>
    </row>
    <row r="25" spans="1:6" s="6" customFormat="1" x14ac:dyDescent="0.2">
      <c r="A25" s="88"/>
      <c r="B25" s="103"/>
      <c r="C25" s="29"/>
      <c r="D25" s="29"/>
      <c r="E25" s="79"/>
      <c r="F25" s="79"/>
    </row>
    <row r="26" spans="1:6" s="6" customFormat="1" x14ac:dyDescent="0.2">
      <c r="A26" s="88"/>
      <c r="B26" s="103"/>
      <c r="C26" s="29"/>
      <c r="D26" s="29"/>
      <c r="E26" s="79"/>
      <c r="F26" s="79"/>
    </row>
    <row r="27" spans="1:6" s="6" customFormat="1" x14ac:dyDescent="0.2">
      <c r="A27" s="88"/>
      <c r="B27" s="103"/>
      <c r="C27" s="29"/>
      <c r="D27" s="29"/>
      <c r="E27" s="79"/>
      <c r="F27" s="79"/>
    </row>
    <row r="28" spans="1:6" s="6" customFormat="1" x14ac:dyDescent="0.2">
      <c r="A28" s="88"/>
      <c r="B28" s="103"/>
      <c r="C28" s="29"/>
      <c r="D28" s="29"/>
      <c r="E28" s="79"/>
      <c r="F28" s="79"/>
    </row>
    <row r="29" spans="1:6" s="6" customFormat="1" ht="204" x14ac:dyDescent="0.2">
      <c r="A29" s="88"/>
      <c r="B29" s="103" t="s">
        <v>102</v>
      </c>
      <c r="C29" s="29"/>
      <c r="D29" s="29"/>
      <c r="E29" s="79"/>
      <c r="F29" s="79"/>
    </row>
    <row r="30" spans="1:6" s="6" customFormat="1" x14ac:dyDescent="0.2">
      <c r="A30" s="88"/>
      <c r="B30" s="30" t="s">
        <v>83</v>
      </c>
      <c r="C30" s="29">
        <v>1</v>
      </c>
      <c r="D30" s="29" t="s">
        <v>3</v>
      </c>
      <c r="E30" s="79"/>
      <c r="F30" s="79">
        <f>C30*E30</f>
        <v>0</v>
      </c>
    </row>
    <row r="31" spans="1:6" s="6" customFormat="1" x14ac:dyDescent="0.2">
      <c r="A31" s="88"/>
      <c r="B31" s="30"/>
      <c r="C31" s="29"/>
      <c r="D31" s="29"/>
      <c r="E31" s="79"/>
      <c r="F31" s="79"/>
    </row>
    <row r="32" spans="1:6" s="6" customFormat="1" ht="51" x14ac:dyDescent="0.2">
      <c r="A32" s="88">
        <f>COUNT(1,$A$8:A31)</f>
        <v>4</v>
      </c>
      <c r="B32" s="89" t="s">
        <v>103</v>
      </c>
      <c r="C32" s="29">
        <v>2</v>
      </c>
      <c r="D32" s="29" t="s">
        <v>3</v>
      </c>
      <c r="E32" s="79"/>
      <c r="F32" s="79">
        <f>C32*E32</f>
        <v>0</v>
      </c>
    </row>
    <row r="33" spans="1:6" s="6" customFormat="1" x14ac:dyDescent="0.2">
      <c r="A33" s="88"/>
      <c r="B33" s="30"/>
      <c r="C33" s="29"/>
      <c r="D33" s="29"/>
      <c r="E33" s="79"/>
      <c r="F33" s="79"/>
    </row>
    <row r="34" spans="1:6" s="6" customFormat="1" ht="27.75" customHeight="1" x14ac:dyDescent="0.2">
      <c r="A34" s="88">
        <f>COUNT(1,$A$8:A33)</f>
        <v>5</v>
      </c>
      <c r="B34" s="89" t="s">
        <v>104</v>
      </c>
      <c r="C34" s="29">
        <v>2</v>
      </c>
      <c r="D34" s="29" t="s">
        <v>3</v>
      </c>
      <c r="E34" s="79"/>
      <c r="F34" s="79">
        <f>C34*E34</f>
        <v>0</v>
      </c>
    </row>
    <row r="35" spans="1:6" s="6" customFormat="1" x14ac:dyDescent="0.2">
      <c r="A35" s="88"/>
      <c r="B35" s="30"/>
      <c r="C35" s="29"/>
      <c r="D35" s="29"/>
      <c r="E35" s="79"/>
      <c r="F35" s="79"/>
    </row>
    <row r="36" spans="1:6" s="6" customFormat="1" x14ac:dyDescent="0.2">
      <c r="A36" s="88">
        <f>COUNT(1,$A$8:A35)</f>
        <v>6</v>
      </c>
      <c r="B36" s="30" t="s">
        <v>36</v>
      </c>
      <c r="C36" s="29"/>
      <c r="D36" s="29"/>
      <c r="E36" s="79"/>
      <c r="F36" s="79"/>
    </row>
    <row r="37" spans="1:6" s="6" customFormat="1" x14ac:dyDescent="0.2">
      <c r="A37" s="88"/>
      <c r="B37" s="89" t="s">
        <v>84</v>
      </c>
      <c r="C37" s="29"/>
      <c r="D37" s="29"/>
      <c r="E37" s="79"/>
      <c r="F37" s="79"/>
    </row>
    <row r="38" spans="1:6" s="6" customFormat="1" ht="54.75" customHeight="1" x14ac:dyDescent="0.2">
      <c r="A38" s="88"/>
      <c r="B38" s="103" t="s">
        <v>105</v>
      </c>
      <c r="C38" s="29"/>
      <c r="D38" s="29"/>
      <c r="E38" s="79"/>
      <c r="F38" s="79"/>
    </row>
    <row r="39" spans="1:6" s="6" customFormat="1" ht="49.5" customHeight="1" x14ac:dyDescent="0.2">
      <c r="A39" s="88"/>
      <c r="B39" s="89" t="s">
        <v>85</v>
      </c>
      <c r="C39" s="29">
        <v>1</v>
      </c>
      <c r="D39" s="29" t="s">
        <v>3</v>
      </c>
      <c r="E39" s="79"/>
      <c r="F39" s="79">
        <f>C39*E39</f>
        <v>0</v>
      </c>
    </row>
    <row r="40" spans="1:6" s="6" customFormat="1" x14ac:dyDescent="0.2">
      <c r="A40" s="88"/>
      <c r="B40" s="106"/>
      <c r="C40" s="29"/>
      <c r="D40" s="29"/>
      <c r="E40" s="79"/>
      <c r="F40" s="79"/>
    </row>
    <row r="41" spans="1:6" s="6" customFormat="1" x14ac:dyDescent="0.2">
      <c r="A41" s="88">
        <f>COUNT(1,$A$8:A40)</f>
        <v>7</v>
      </c>
      <c r="B41" s="89" t="s">
        <v>86</v>
      </c>
      <c r="C41" s="29"/>
      <c r="D41" s="29"/>
      <c r="E41" s="79"/>
      <c r="F41" s="79"/>
    </row>
    <row r="42" spans="1:6" s="6" customFormat="1" ht="25.5" x14ac:dyDescent="0.2">
      <c r="A42" s="88"/>
      <c r="B42" s="89" t="s">
        <v>87</v>
      </c>
      <c r="C42" s="29">
        <v>1</v>
      </c>
      <c r="D42" s="29" t="s">
        <v>3</v>
      </c>
      <c r="E42" s="79"/>
      <c r="F42" s="79">
        <f>C42*E42</f>
        <v>0</v>
      </c>
    </row>
    <row r="43" spans="1:6" s="6" customFormat="1" x14ac:dyDescent="0.2">
      <c r="A43" s="88"/>
      <c r="B43" s="30"/>
      <c r="C43" s="29"/>
      <c r="D43" s="29"/>
      <c r="E43" s="79"/>
      <c r="F43" s="79"/>
    </row>
    <row r="44" spans="1:6" s="6" customFormat="1" x14ac:dyDescent="0.2">
      <c r="A44" s="88">
        <f>COUNT(1,$A$8:A43)</f>
        <v>8</v>
      </c>
      <c r="B44" s="89" t="s">
        <v>88</v>
      </c>
      <c r="C44" s="29"/>
      <c r="D44" s="29"/>
      <c r="E44" s="79"/>
      <c r="F44" s="79"/>
    </row>
    <row r="45" spans="1:6" s="6" customFormat="1" ht="38.25" x14ac:dyDescent="0.2">
      <c r="A45" s="88"/>
      <c r="B45" s="89" t="s">
        <v>89</v>
      </c>
      <c r="C45" s="29">
        <v>1</v>
      </c>
      <c r="D45" s="29" t="s">
        <v>3</v>
      </c>
      <c r="E45" s="79"/>
      <c r="F45" s="79">
        <f>C45*E45</f>
        <v>0</v>
      </c>
    </row>
    <row r="46" spans="1:6" s="6" customFormat="1" x14ac:dyDescent="0.2">
      <c r="A46" s="88"/>
      <c r="B46" s="30"/>
      <c r="C46" s="29"/>
      <c r="D46" s="29"/>
      <c r="E46" s="79"/>
      <c r="F46" s="79"/>
    </row>
    <row r="47" spans="1:6" s="6" customFormat="1" ht="25.5" x14ac:dyDescent="0.2">
      <c r="A47" s="88">
        <f>COUNT(1,$A$8:A46)</f>
        <v>9</v>
      </c>
      <c r="B47" s="103" t="s">
        <v>106</v>
      </c>
      <c r="C47" s="29">
        <v>1</v>
      </c>
      <c r="D47" s="29" t="s">
        <v>3</v>
      </c>
      <c r="E47" s="79"/>
      <c r="F47" s="79">
        <f>C47*E47</f>
        <v>0</v>
      </c>
    </row>
    <row r="48" spans="1:6" s="6" customFormat="1" x14ac:dyDescent="0.2">
      <c r="A48" s="88"/>
      <c r="B48" s="106"/>
      <c r="C48" s="29"/>
      <c r="D48" s="29"/>
      <c r="E48" s="79"/>
      <c r="F48" s="79"/>
    </row>
    <row r="49" spans="1:6" s="6" customFormat="1" ht="25.5" x14ac:dyDescent="0.2">
      <c r="A49" s="88">
        <f>COUNT(1,$A$8:A48)</f>
        <v>10</v>
      </c>
      <c r="B49" s="23" t="s">
        <v>109</v>
      </c>
      <c r="C49" s="29">
        <v>2</v>
      </c>
      <c r="D49" s="29" t="s">
        <v>3</v>
      </c>
      <c r="E49" s="79"/>
      <c r="F49" s="79">
        <f>C49*E49</f>
        <v>0</v>
      </c>
    </row>
    <row r="50" spans="1:6" s="6" customFormat="1" x14ac:dyDescent="0.2">
      <c r="A50" s="88"/>
      <c r="B50" s="106"/>
      <c r="C50" s="29"/>
      <c r="D50" s="29"/>
      <c r="E50" s="79"/>
      <c r="F50" s="79"/>
    </row>
    <row r="51" spans="1:6" s="6" customFormat="1" ht="38.25" x14ac:dyDescent="0.2">
      <c r="A51" s="88">
        <f>COUNT(1,$A$8:A50)</f>
        <v>11</v>
      </c>
      <c r="B51" s="89" t="s">
        <v>107</v>
      </c>
      <c r="C51" s="29">
        <v>1</v>
      </c>
      <c r="D51" s="29" t="s">
        <v>3</v>
      </c>
      <c r="E51" s="79"/>
      <c r="F51" s="79">
        <f>C51*E51</f>
        <v>0</v>
      </c>
    </row>
    <row r="52" spans="1:6" s="6" customFormat="1" x14ac:dyDescent="0.2">
      <c r="A52" s="88"/>
      <c r="B52" s="106"/>
      <c r="C52" s="29"/>
      <c r="D52" s="29"/>
      <c r="E52" s="79"/>
      <c r="F52" s="79"/>
    </row>
    <row r="53" spans="1:6" s="6" customFormat="1" x14ac:dyDescent="0.2">
      <c r="A53" s="88">
        <f>COUNT(1,$A$8:A52)</f>
        <v>12</v>
      </c>
      <c r="B53" s="103" t="s">
        <v>110</v>
      </c>
      <c r="C53" s="29">
        <v>4</v>
      </c>
      <c r="D53" s="29" t="s">
        <v>0</v>
      </c>
      <c r="E53" s="79"/>
      <c r="F53" s="79">
        <f>C53*E53</f>
        <v>0</v>
      </c>
    </row>
    <row r="54" spans="1:6" s="6" customFormat="1" x14ac:dyDescent="0.2">
      <c r="A54" s="88"/>
      <c r="B54" s="106"/>
      <c r="C54" s="29"/>
      <c r="D54" s="29"/>
      <c r="E54" s="79"/>
      <c r="F54" s="79"/>
    </row>
    <row r="55" spans="1:6" s="6" customFormat="1" x14ac:dyDescent="0.2">
      <c r="A55" s="88">
        <f>COUNT(1,$A$8:A54)</f>
        <v>13</v>
      </c>
      <c r="B55" s="104" t="s">
        <v>90</v>
      </c>
      <c r="C55" s="29">
        <v>1</v>
      </c>
      <c r="D55" s="29" t="s">
        <v>0</v>
      </c>
      <c r="E55" s="79"/>
      <c r="F55" s="79">
        <f>C55*E55</f>
        <v>0</v>
      </c>
    </row>
    <row r="56" spans="1:6" s="6" customFormat="1" x14ac:dyDescent="0.2">
      <c r="A56" s="88"/>
      <c r="B56" s="106"/>
      <c r="C56" s="29"/>
      <c r="D56" s="29"/>
      <c r="E56" s="79"/>
      <c r="F56" s="79"/>
    </row>
    <row r="57" spans="1:6" s="6" customFormat="1" x14ac:dyDescent="0.2">
      <c r="A57" s="88">
        <f>COUNT(1,$A$8:A56)</f>
        <v>14</v>
      </c>
      <c r="B57" s="104" t="s">
        <v>91</v>
      </c>
      <c r="C57" s="29">
        <v>1</v>
      </c>
      <c r="D57" s="29" t="s">
        <v>0</v>
      </c>
      <c r="E57" s="79"/>
      <c r="F57" s="79">
        <f>C57*E57</f>
        <v>0</v>
      </c>
    </row>
    <row r="58" spans="1:6" s="6" customFormat="1" x14ac:dyDescent="0.2">
      <c r="A58" s="88"/>
      <c r="B58" s="106"/>
      <c r="C58" s="29"/>
      <c r="D58" s="29"/>
      <c r="E58" s="79"/>
      <c r="F58" s="79"/>
    </row>
    <row r="59" spans="1:6" s="6" customFormat="1" x14ac:dyDescent="0.2">
      <c r="A59" s="88">
        <f>COUNT(1,$A$8:A58)</f>
        <v>15</v>
      </c>
      <c r="B59" s="89" t="s">
        <v>92</v>
      </c>
      <c r="C59" s="29">
        <v>1</v>
      </c>
      <c r="D59" s="29" t="s">
        <v>0</v>
      </c>
      <c r="E59" s="79"/>
      <c r="F59" s="79">
        <f>C59*E59</f>
        <v>0</v>
      </c>
    </row>
    <row r="60" spans="1:6" s="6" customFormat="1" x14ac:dyDescent="0.2">
      <c r="A60" s="88"/>
      <c r="B60" s="106"/>
      <c r="C60" s="29"/>
      <c r="D60" s="29"/>
      <c r="E60" s="79"/>
      <c r="F60" s="79"/>
    </row>
    <row r="61" spans="1:6" s="6" customFormat="1" x14ac:dyDescent="0.2">
      <c r="A61" s="88"/>
      <c r="B61" s="106"/>
      <c r="C61" s="29"/>
      <c r="D61" s="29"/>
      <c r="E61" s="79"/>
      <c r="F61" s="79"/>
    </row>
    <row r="62" spans="1:6" s="6" customFormat="1" x14ac:dyDescent="0.2">
      <c r="A62" s="88"/>
      <c r="B62" s="106"/>
      <c r="C62" s="29"/>
      <c r="D62" s="29"/>
      <c r="E62" s="79"/>
      <c r="F62" s="79"/>
    </row>
    <row r="63" spans="1:6" s="6" customFormat="1" x14ac:dyDescent="0.2">
      <c r="A63" s="88"/>
      <c r="B63" s="106"/>
      <c r="C63" s="29"/>
      <c r="D63" s="29"/>
      <c r="E63" s="79"/>
      <c r="F63" s="79"/>
    </row>
    <row r="64" spans="1:6" s="6" customFormat="1" x14ac:dyDescent="0.2">
      <c r="A64" s="88">
        <f>COUNT(1,$A$8:A60)</f>
        <v>16</v>
      </c>
      <c r="B64" s="104" t="s">
        <v>93</v>
      </c>
      <c r="C64" s="29">
        <v>3</v>
      </c>
      <c r="D64" s="29" t="s">
        <v>0</v>
      </c>
      <c r="E64" s="79"/>
      <c r="F64" s="79">
        <f>C64*E64</f>
        <v>0</v>
      </c>
    </row>
    <row r="65" spans="1:6" s="6" customFormat="1" x14ac:dyDescent="0.2">
      <c r="A65" s="88"/>
      <c r="B65" s="104"/>
      <c r="C65" s="29"/>
      <c r="D65" s="29"/>
      <c r="E65" s="79"/>
      <c r="F65" s="79"/>
    </row>
    <row r="66" spans="1:6" s="6" customFormat="1" x14ac:dyDescent="0.2">
      <c r="A66" s="88">
        <f>COUNT(1,$A$8:A64)</f>
        <v>17</v>
      </c>
      <c r="B66" s="104" t="s">
        <v>94</v>
      </c>
      <c r="C66" s="29">
        <v>2</v>
      </c>
      <c r="D66" s="29" t="s">
        <v>0</v>
      </c>
      <c r="E66" s="79"/>
      <c r="F66" s="79">
        <f>C66*E66</f>
        <v>0</v>
      </c>
    </row>
    <row r="67" spans="1:6" s="6" customFormat="1" x14ac:dyDescent="0.2">
      <c r="A67" s="88"/>
      <c r="B67" s="30"/>
      <c r="C67" s="29"/>
      <c r="D67" s="29"/>
      <c r="E67" s="79"/>
      <c r="F67" s="79"/>
    </row>
    <row r="68" spans="1:6" s="6" customFormat="1" x14ac:dyDescent="0.2">
      <c r="A68" s="88">
        <f>COUNT(1,$A$8:A66)</f>
        <v>18</v>
      </c>
      <c r="B68" s="104" t="s">
        <v>95</v>
      </c>
      <c r="C68" s="29">
        <v>2</v>
      </c>
      <c r="D68" s="29" t="s">
        <v>0</v>
      </c>
      <c r="E68" s="79"/>
      <c r="F68" s="79">
        <f>C68*E68</f>
        <v>0</v>
      </c>
    </row>
    <row r="69" spans="1:6" s="6" customFormat="1" x14ac:dyDescent="0.2">
      <c r="A69" s="88"/>
      <c r="B69" s="30"/>
      <c r="C69" s="29"/>
      <c r="D69" s="29"/>
      <c r="E69" s="79"/>
      <c r="F69" s="79"/>
    </row>
    <row r="70" spans="1:6" s="6" customFormat="1" ht="31.5" customHeight="1" x14ac:dyDescent="0.2">
      <c r="A70" s="88">
        <f>COUNT(1,$A$8:A68)</f>
        <v>19</v>
      </c>
      <c r="B70" s="104" t="s">
        <v>96</v>
      </c>
      <c r="C70" s="29">
        <v>1</v>
      </c>
      <c r="D70" s="29" t="s">
        <v>3</v>
      </c>
      <c r="E70" s="79"/>
      <c r="F70" s="79">
        <f>C70*E70</f>
        <v>0</v>
      </c>
    </row>
    <row r="71" spans="1:6" s="6" customFormat="1" x14ac:dyDescent="0.2">
      <c r="A71" s="88"/>
      <c r="B71" s="30"/>
      <c r="C71" s="29"/>
      <c r="D71" s="29"/>
      <c r="E71" s="79"/>
      <c r="F71" s="79"/>
    </row>
    <row r="72" spans="1:6" s="6" customFormat="1" x14ac:dyDescent="0.2">
      <c r="A72" s="88">
        <f>COUNT(1,$A$8:A71)</f>
        <v>20</v>
      </c>
      <c r="B72" s="30" t="s">
        <v>7</v>
      </c>
      <c r="C72" s="29"/>
      <c r="D72" s="29"/>
      <c r="E72" s="79"/>
      <c r="F72" s="79"/>
    </row>
    <row r="73" spans="1:6" s="6" customFormat="1" ht="25.5" x14ac:dyDescent="0.2">
      <c r="A73" s="88"/>
      <c r="B73" s="30" t="s">
        <v>8</v>
      </c>
      <c r="C73" s="29">
        <v>2</v>
      </c>
      <c r="D73" s="29" t="s">
        <v>3</v>
      </c>
      <c r="E73" s="79"/>
      <c r="F73" s="79">
        <f>C73*E73</f>
        <v>0</v>
      </c>
    </row>
    <row r="74" spans="1:6" s="6" customFormat="1" x14ac:dyDescent="0.2">
      <c r="A74" s="88"/>
      <c r="B74" s="30"/>
      <c r="E74" s="79"/>
      <c r="F74" s="79"/>
    </row>
    <row r="75" spans="1:6" s="6" customFormat="1" x14ac:dyDescent="0.2">
      <c r="A75" s="88">
        <f>COUNT(1,$A$8:A74)</f>
        <v>21</v>
      </c>
      <c r="B75" s="30" t="s">
        <v>67</v>
      </c>
      <c r="C75" s="29"/>
      <c r="D75" s="29"/>
      <c r="E75" s="79"/>
      <c r="F75" s="79"/>
    </row>
    <row r="76" spans="1:6" s="6" customFormat="1" ht="28.5" customHeight="1" x14ac:dyDescent="0.2">
      <c r="A76" s="88"/>
      <c r="B76" s="30" t="s">
        <v>98</v>
      </c>
      <c r="C76" s="29"/>
      <c r="D76" s="29"/>
      <c r="E76" s="79"/>
      <c r="F76" s="79"/>
    </row>
    <row r="77" spans="1:6" s="6" customFormat="1" x14ac:dyDescent="0.2">
      <c r="A77" s="88"/>
      <c r="B77" s="30" t="s">
        <v>97</v>
      </c>
      <c r="C77" s="29">
        <v>1</v>
      </c>
      <c r="D77" s="29" t="s">
        <v>0</v>
      </c>
      <c r="E77" s="79"/>
      <c r="F77" s="79">
        <f>C77*E77</f>
        <v>0</v>
      </c>
    </row>
    <row r="78" spans="1:6" s="6" customFormat="1" x14ac:dyDescent="0.2">
      <c r="A78" s="88"/>
      <c r="B78" s="30"/>
      <c r="E78" s="79"/>
      <c r="F78" s="79"/>
    </row>
    <row r="79" spans="1:6" s="6" customFormat="1" x14ac:dyDescent="0.2">
      <c r="A79" s="88">
        <f>COUNT(1,$A$8:A78)</f>
        <v>22</v>
      </c>
      <c r="B79" s="30" t="s">
        <v>116</v>
      </c>
      <c r="C79" s="29"/>
      <c r="D79" s="29"/>
      <c r="E79" s="79"/>
      <c r="F79" s="79"/>
    </row>
    <row r="80" spans="1:6" s="6" customFormat="1" x14ac:dyDescent="0.2">
      <c r="A80" s="88"/>
      <c r="B80" s="30" t="s">
        <v>117</v>
      </c>
      <c r="C80" s="29">
        <v>1</v>
      </c>
      <c r="D80" s="29" t="s">
        <v>0</v>
      </c>
      <c r="E80" s="79"/>
      <c r="F80" s="79">
        <f>C80*E80</f>
        <v>0</v>
      </c>
    </row>
    <row r="81" spans="1:6" s="6" customFormat="1" x14ac:dyDescent="0.2">
      <c r="A81" s="88"/>
      <c r="B81" s="30"/>
      <c r="E81" s="79"/>
      <c r="F81" s="79"/>
    </row>
    <row r="82" spans="1:6" s="6" customFormat="1" x14ac:dyDescent="0.2">
      <c r="A82" s="88">
        <f>COUNT(1,$A$8:A78)</f>
        <v>22</v>
      </c>
      <c r="B82" s="30" t="s">
        <v>32</v>
      </c>
      <c r="C82" s="29"/>
      <c r="D82" s="29"/>
      <c r="E82" s="79"/>
      <c r="F82" s="79"/>
    </row>
    <row r="83" spans="1:6" s="6" customFormat="1" ht="55.5" customHeight="1" x14ac:dyDescent="0.2">
      <c r="A83" s="88"/>
      <c r="B83" s="30" t="s">
        <v>33</v>
      </c>
      <c r="C83" s="29"/>
      <c r="D83" s="29"/>
      <c r="E83" s="79"/>
      <c r="F83" s="79"/>
    </row>
    <row r="84" spans="1:6" s="6" customFormat="1" x14ac:dyDescent="0.2">
      <c r="A84" s="88"/>
      <c r="B84" s="30" t="s">
        <v>63</v>
      </c>
      <c r="C84" s="29"/>
      <c r="D84" s="29"/>
      <c r="E84" s="79"/>
      <c r="F84" s="79"/>
    </row>
    <row r="85" spans="1:6" s="6" customFormat="1" x14ac:dyDescent="0.2">
      <c r="A85" s="88"/>
      <c r="B85" s="30" t="s">
        <v>64</v>
      </c>
      <c r="C85" s="29">
        <v>1</v>
      </c>
      <c r="D85" s="29" t="s">
        <v>0</v>
      </c>
      <c r="E85" s="79"/>
      <c r="F85" s="79">
        <f>C85*E85</f>
        <v>0</v>
      </c>
    </row>
    <row r="86" spans="1:6" s="6" customFormat="1" x14ac:dyDescent="0.2">
      <c r="A86" s="88"/>
      <c r="B86" s="30" t="s">
        <v>132</v>
      </c>
      <c r="C86" s="29"/>
      <c r="D86" s="29"/>
      <c r="E86" s="79"/>
      <c r="F86" s="79"/>
    </row>
    <row r="87" spans="1:6" s="6" customFormat="1" x14ac:dyDescent="0.2">
      <c r="A87" s="88"/>
      <c r="B87" s="30" t="s">
        <v>76</v>
      </c>
      <c r="C87" s="29">
        <v>1</v>
      </c>
      <c r="D87" s="29" t="s">
        <v>0</v>
      </c>
      <c r="E87" s="79"/>
      <c r="F87" s="79">
        <f>C87*E87</f>
        <v>0</v>
      </c>
    </row>
    <row r="88" spans="1:6" s="6" customFormat="1" x14ac:dyDescent="0.2">
      <c r="A88" s="88"/>
      <c r="B88" s="30"/>
      <c r="C88" s="29"/>
      <c r="D88" s="29"/>
      <c r="E88" s="79"/>
      <c r="F88" s="79"/>
    </row>
    <row r="89" spans="1:6" s="6" customFormat="1" x14ac:dyDescent="0.2">
      <c r="A89" s="88">
        <f>COUNT(1,$A$8:A88)</f>
        <v>24</v>
      </c>
      <c r="B89" s="30" t="s">
        <v>65</v>
      </c>
      <c r="C89" s="29">
        <v>1</v>
      </c>
      <c r="D89" s="29" t="s">
        <v>0</v>
      </c>
      <c r="E89" s="79"/>
      <c r="F89" s="79">
        <f>C89*E89</f>
        <v>0</v>
      </c>
    </row>
    <row r="90" spans="1:6" s="6" customFormat="1" x14ac:dyDescent="0.2">
      <c r="A90" s="88"/>
      <c r="B90" s="30"/>
      <c r="C90" s="29"/>
      <c r="D90" s="29"/>
      <c r="E90" s="79"/>
      <c r="F90" s="79"/>
    </row>
    <row r="91" spans="1:6" s="6" customFormat="1" x14ac:dyDescent="0.2">
      <c r="A91" s="88">
        <f>COUNT(1,$A$8:A90)</f>
        <v>25</v>
      </c>
      <c r="B91" s="30" t="s">
        <v>25</v>
      </c>
      <c r="C91" s="29"/>
      <c r="D91" s="29"/>
      <c r="E91" s="79"/>
      <c r="F91" s="79"/>
    </row>
    <row r="92" spans="1:6" s="6" customFormat="1" ht="51" x14ac:dyDescent="0.2">
      <c r="A92" s="88"/>
      <c r="B92" s="30" t="s">
        <v>24</v>
      </c>
      <c r="C92" s="29"/>
      <c r="D92" s="29"/>
      <c r="E92" s="79"/>
      <c r="F92" s="79"/>
    </row>
    <row r="93" spans="1:6" s="6" customFormat="1" x14ac:dyDescent="0.2">
      <c r="A93" s="88"/>
      <c r="B93" s="30" t="s">
        <v>118</v>
      </c>
      <c r="C93" s="29">
        <v>1</v>
      </c>
      <c r="D93" s="29" t="s">
        <v>0</v>
      </c>
      <c r="E93" s="79"/>
      <c r="F93" s="79">
        <f>C93*E93</f>
        <v>0</v>
      </c>
    </row>
    <row r="94" spans="1:6" s="6" customFormat="1" x14ac:dyDescent="0.2">
      <c r="A94" s="88"/>
      <c r="B94" s="30"/>
      <c r="C94" s="29"/>
      <c r="D94" s="29"/>
      <c r="E94" s="79"/>
      <c r="F94" s="79"/>
    </row>
    <row r="95" spans="1:6" s="6" customFormat="1" x14ac:dyDescent="0.2">
      <c r="A95" s="88">
        <f>COUNT(1,$A$8:A94)</f>
        <v>26</v>
      </c>
      <c r="B95" s="30" t="s">
        <v>23</v>
      </c>
      <c r="C95" s="29"/>
      <c r="D95" s="29"/>
      <c r="E95" s="79"/>
      <c r="F95" s="79"/>
    </row>
    <row r="96" spans="1:6" s="6" customFormat="1" ht="38.25" x14ac:dyDescent="0.2">
      <c r="A96" s="88"/>
      <c r="B96" s="30" t="s">
        <v>22</v>
      </c>
      <c r="C96" s="29"/>
      <c r="D96" s="29"/>
      <c r="E96" s="79"/>
      <c r="F96" s="79"/>
    </row>
    <row r="97" spans="1:6" s="6" customFormat="1" x14ac:dyDescent="0.2">
      <c r="A97" s="88"/>
      <c r="B97" s="30" t="s">
        <v>21</v>
      </c>
      <c r="C97" s="29">
        <v>2</v>
      </c>
      <c r="D97" s="29" t="s">
        <v>0</v>
      </c>
      <c r="E97" s="79"/>
      <c r="F97" s="79">
        <f>C97*E97</f>
        <v>0</v>
      </c>
    </row>
    <row r="98" spans="1:6" s="6" customFormat="1" x14ac:dyDescent="0.2">
      <c r="A98" s="88"/>
      <c r="B98" s="30"/>
      <c r="C98" s="29"/>
      <c r="D98" s="29"/>
      <c r="E98" s="79"/>
      <c r="F98" s="79"/>
    </row>
    <row r="99" spans="1:6" s="6" customFormat="1" x14ac:dyDescent="0.2">
      <c r="A99" s="88">
        <f>COUNT(1,$A$8:A98)</f>
        <v>27</v>
      </c>
      <c r="B99" s="30" t="s">
        <v>20</v>
      </c>
      <c r="C99" s="29"/>
      <c r="D99" s="29"/>
      <c r="E99" s="79"/>
      <c r="F99" s="79"/>
    </row>
    <row r="100" spans="1:6" s="6" customFormat="1" ht="25.5" x14ac:dyDescent="0.2">
      <c r="A100" s="88"/>
      <c r="B100" s="30" t="s">
        <v>19</v>
      </c>
      <c r="C100" s="29"/>
      <c r="D100" s="29"/>
      <c r="E100" s="79"/>
      <c r="F100" s="79"/>
    </row>
    <row r="101" spans="1:6" s="6" customFormat="1" x14ac:dyDescent="0.2">
      <c r="A101" s="88"/>
      <c r="B101" s="30" t="s">
        <v>43</v>
      </c>
      <c r="C101" s="29">
        <v>4</v>
      </c>
      <c r="D101" s="29" t="s">
        <v>0</v>
      </c>
      <c r="E101" s="79"/>
      <c r="F101" s="79">
        <f>C101*E101</f>
        <v>0</v>
      </c>
    </row>
    <row r="102" spans="1:6" s="6" customFormat="1" x14ac:dyDescent="0.2">
      <c r="A102" s="88"/>
      <c r="B102" s="30"/>
      <c r="C102" s="29"/>
      <c r="D102" s="29"/>
      <c r="E102" s="79"/>
      <c r="F102" s="79"/>
    </row>
    <row r="103" spans="1:6" s="6" customFormat="1" x14ac:dyDescent="0.2">
      <c r="A103" s="88">
        <f>COUNT(1,$A$8:A102)</f>
        <v>28</v>
      </c>
      <c r="B103" s="30" t="s">
        <v>74</v>
      </c>
      <c r="C103" s="29"/>
      <c r="D103" s="29"/>
      <c r="E103" s="79"/>
      <c r="F103" s="79"/>
    </row>
    <row r="104" spans="1:6" s="6" customFormat="1" x14ac:dyDescent="0.2">
      <c r="A104" s="88"/>
      <c r="B104" s="30" t="s">
        <v>75</v>
      </c>
      <c r="C104" s="29">
        <v>4</v>
      </c>
      <c r="D104" s="29" t="s">
        <v>0</v>
      </c>
      <c r="E104" s="79"/>
      <c r="F104" s="79">
        <f>C104*E104</f>
        <v>0</v>
      </c>
    </row>
    <row r="105" spans="1:6" s="6" customFormat="1" x14ac:dyDescent="0.2">
      <c r="A105" s="88"/>
      <c r="B105" s="30"/>
      <c r="C105" s="29"/>
      <c r="D105" s="29"/>
      <c r="E105" s="79"/>
      <c r="F105" s="79"/>
    </row>
    <row r="106" spans="1:6" s="6" customFormat="1" x14ac:dyDescent="0.2">
      <c r="A106" s="88">
        <f>COUNT(1,$A$8:A105)</f>
        <v>29</v>
      </c>
      <c r="B106" s="30" t="s">
        <v>12</v>
      </c>
      <c r="C106" s="29"/>
      <c r="D106" s="29"/>
      <c r="E106" s="79"/>
      <c r="F106" s="79"/>
    </row>
    <row r="107" spans="1:6" s="6" customFormat="1" ht="25.5" x14ac:dyDescent="0.2">
      <c r="A107" s="88"/>
      <c r="B107" s="30" t="s">
        <v>48</v>
      </c>
      <c r="C107" s="29">
        <v>1</v>
      </c>
      <c r="D107" s="29" t="s">
        <v>3</v>
      </c>
      <c r="E107" s="79"/>
      <c r="F107" s="79">
        <f>C107*E107</f>
        <v>0</v>
      </c>
    </row>
    <row r="108" spans="1:6" s="6" customFormat="1" x14ac:dyDescent="0.2">
      <c r="A108" s="88"/>
      <c r="B108" s="30"/>
      <c r="C108" s="29"/>
      <c r="D108" s="29"/>
      <c r="E108" s="79"/>
      <c r="F108" s="79"/>
    </row>
    <row r="109" spans="1:6" s="6" customFormat="1" ht="27.75" customHeight="1" x14ac:dyDescent="0.2">
      <c r="A109" s="88">
        <f>COUNT(1,$A$8:A108)</f>
        <v>30</v>
      </c>
      <c r="B109" s="30" t="s">
        <v>119</v>
      </c>
      <c r="C109" s="29"/>
      <c r="D109" s="29"/>
      <c r="E109" s="79"/>
      <c r="F109" s="79"/>
    </row>
    <row r="110" spans="1:6" s="6" customFormat="1" x14ac:dyDescent="0.2">
      <c r="A110" s="88"/>
      <c r="B110" s="30"/>
      <c r="C110" s="29">
        <v>1</v>
      </c>
      <c r="D110" s="29" t="s">
        <v>3</v>
      </c>
      <c r="E110" s="79"/>
      <c r="F110" s="79">
        <f>C110*E110</f>
        <v>0</v>
      </c>
    </row>
    <row r="111" spans="1:6" s="6" customFormat="1" x14ac:dyDescent="0.2">
      <c r="A111" s="88"/>
      <c r="B111" s="30"/>
      <c r="C111" s="29"/>
      <c r="D111" s="29"/>
      <c r="E111" s="79"/>
      <c r="F111" s="79"/>
    </row>
    <row r="112" spans="1:6" s="6" customFormat="1" x14ac:dyDescent="0.2">
      <c r="A112" s="88"/>
      <c r="B112" s="30"/>
      <c r="C112" s="29"/>
      <c r="D112" s="29"/>
      <c r="E112" s="79"/>
      <c r="F112" s="79"/>
    </row>
    <row r="113" spans="1:6" s="6" customFormat="1" x14ac:dyDescent="0.2">
      <c r="A113" s="88"/>
      <c r="B113" s="30"/>
      <c r="C113" s="29"/>
      <c r="D113" s="29"/>
      <c r="E113" s="79"/>
      <c r="F113" s="79"/>
    </row>
    <row r="114" spans="1:6" s="6" customFormat="1" x14ac:dyDescent="0.2">
      <c r="A114" s="88"/>
      <c r="B114" s="30"/>
      <c r="C114" s="29"/>
      <c r="D114" s="29"/>
      <c r="E114" s="79"/>
      <c r="F114" s="79"/>
    </row>
    <row r="115" spans="1:6" s="6" customFormat="1" x14ac:dyDescent="0.2">
      <c r="A115" s="88">
        <f>COUNT(1,$A$8:A114)</f>
        <v>31</v>
      </c>
      <c r="B115" s="30" t="s">
        <v>18</v>
      </c>
      <c r="C115" s="29"/>
      <c r="D115" s="29"/>
      <c r="E115" s="79"/>
      <c r="F115" s="79"/>
    </row>
    <row r="116" spans="1:6" s="6" customFormat="1" ht="51" x14ac:dyDescent="0.2">
      <c r="A116" s="88"/>
      <c r="B116" s="30" t="s">
        <v>37</v>
      </c>
      <c r="C116" s="29"/>
      <c r="D116" s="29"/>
      <c r="E116" s="79"/>
      <c r="F116" s="79"/>
    </row>
    <row r="117" spans="1:6" s="6" customFormat="1" ht="82.5" customHeight="1" x14ac:dyDescent="0.2">
      <c r="A117" s="88"/>
      <c r="B117" s="30" t="s">
        <v>49</v>
      </c>
      <c r="C117" s="29"/>
      <c r="D117" s="29"/>
      <c r="E117" s="79"/>
      <c r="F117" s="79"/>
    </row>
    <row r="118" spans="1:6" s="6" customFormat="1" x14ac:dyDescent="0.2">
      <c r="A118" s="88"/>
      <c r="B118" s="30" t="s">
        <v>77</v>
      </c>
      <c r="C118" s="29">
        <v>12</v>
      </c>
      <c r="D118" s="29" t="s">
        <v>5</v>
      </c>
      <c r="E118" s="79"/>
      <c r="F118" s="79">
        <f>C118*E118</f>
        <v>0</v>
      </c>
    </row>
    <row r="119" spans="1:6" s="6" customFormat="1" x14ac:dyDescent="0.2">
      <c r="A119" s="88"/>
      <c r="B119" s="23" t="s">
        <v>108</v>
      </c>
      <c r="C119" s="28">
        <v>6</v>
      </c>
      <c r="D119" s="27" t="s">
        <v>5</v>
      </c>
      <c r="E119" s="79"/>
      <c r="F119" s="79">
        <f>C119*E119</f>
        <v>0</v>
      </c>
    </row>
    <row r="120" spans="1:6" s="6" customFormat="1" x14ac:dyDescent="0.2">
      <c r="A120" s="88"/>
      <c r="B120" s="30"/>
      <c r="C120" s="29"/>
      <c r="D120" s="29"/>
      <c r="E120" s="79"/>
      <c r="F120" s="79"/>
    </row>
    <row r="121" spans="1:6" s="6" customFormat="1" x14ac:dyDescent="0.2">
      <c r="A121" s="88">
        <f>COUNT(1,$A$8:A120)</f>
        <v>32</v>
      </c>
      <c r="B121" s="30" t="s">
        <v>46</v>
      </c>
      <c r="C121" s="29"/>
      <c r="D121" s="29"/>
      <c r="E121" s="79"/>
      <c r="F121" s="79"/>
    </row>
    <row r="122" spans="1:6" s="6" customFormat="1" ht="25.5" x14ac:dyDescent="0.2">
      <c r="A122" s="88"/>
      <c r="B122" s="30" t="s">
        <v>47</v>
      </c>
      <c r="C122" s="29">
        <v>16</v>
      </c>
      <c r="D122" s="29" t="s">
        <v>50</v>
      </c>
      <c r="E122" s="79"/>
      <c r="F122" s="79">
        <f>C122*E122</f>
        <v>0</v>
      </c>
    </row>
    <row r="123" spans="1:6" s="6" customFormat="1" x14ac:dyDescent="0.2">
      <c r="A123" s="88"/>
      <c r="B123" s="30"/>
      <c r="C123" s="29"/>
      <c r="D123" s="29"/>
      <c r="E123" s="79"/>
      <c r="F123" s="79"/>
    </row>
    <row r="124" spans="1:6" s="6" customFormat="1" x14ac:dyDescent="0.2">
      <c r="A124" s="88">
        <f>COUNT(1,$A$8:A123)</f>
        <v>33</v>
      </c>
      <c r="B124" s="30" t="s">
        <v>11</v>
      </c>
      <c r="C124" s="29"/>
      <c r="D124" s="29"/>
      <c r="E124" s="79"/>
      <c r="F124" s="79"/>
    </row>
    <row r="125" spans="1:6" s="6" customFormat="1" ht="25.5" x14ac:dyDescent="0.2">
      <c r="A125" s="88"/>
      <c r="B125" s="30" t="s">
        <v>34</v>
      </c>
      <c r="C125" s="29">
        <v>12</v>
      </c>
      <c r="D125" s="29" t="s">
        <v>50</v>
      </c>
      <c r="E125" s="79"/>
      <c r="F125" s="79">
        <f>C125*E125</f>
        <v>0</v>
      </c>
    </row>
    <row r="126" spans="1:6" s="6" customFormat="1" x14ac:dyDescent="0.2">
      <c r="A126" s="88"/>
      <c r="B126" s="30"/>
      <c r="C126" s="29"/>
      <c r="D126" s="29"/>
      <c r="E126" s="79"/>
      <c r="F126" s="79"/>
    </row>
    <row r="127" spans="1:6" s="6" customFormat="1" x14ac:dyDescent="0.2">
      <c r="A127" s="88">
        <f>COUNT(1,$A$8:A126)</f>
        <v>34</v>
      </c>
      <c r="B127" s="30" t="s">
        <v>17</v>
      </c>
      <c r="C127" s="29"/>
      <c r="D127" s="29"/>
      <c r="E127" s="79"/>
      <c r="F127" s="79"/>
    </row>
    <row r="128" spans="1:6" s="6" customFormat="1" ht="25.5" x14ac:dyDescent="0.2">
      <c r="A128" s="88"/>
      <c r="B128" s="30" t="s">
        <v>16</v>
      </c>
      <c r="C128" s="29">
        <v>1</v>
      </c>
      <c r="D128" s="29" t="s">
        <v>4</v>
      </c>
      <c r="E128" s="79"/>
      <c r="F128" s="79">
        <f>C128*E128</f>
        <v>0</v>
      </c>
    </row>
    <row r="129" spans="1:6" s="6" customFormat="1" x14ac:dyDescent="0.2">
      <c r="A129" s="88"/>
      <c r="B129" s="30"/>
      <c r="C129" s="29"/>
      <c r="D129" s="29"/>
      <c r="E129" s="79"/>
      <c r="F129" s="79"/>
    </row>
    <row r="130" spans="1:6" s="6" customFormat="1" x14ac:dyDescent="0.2">
      <c r="A130" s="88">
        <f>COUNT(1,$A$8:A129)</f>
        <v>35</v>
      </c>
      <c r="B130" s="30" t="s">
        <v>111</v>
      </c>
      <c r="C130" s="29">
        <v>1</v>
      </c>
      <c r="D130" s="29" t="s">
        <v>3</v>
      </c>
      <c r="E130" s="79"/>
      <c r="F130" s="79">
        <f>C130*E130</f>
        <v>0</v>
      </c>
    </row>
    <row r="131" spans="1:6" s="6" customFormat="1" x14ac:dyDescent="0.2">
      <c r="A131" s="88"/>
      <c r="B131" s="30"/>
      <c r="C131" s="29"/>
      <c r="D131" s="29"/>
      <c r="E131" s="79"/>
      <c r="F131" s="79"/>
    </row>
    <row r="132" spans="1:6" s="6" customFormat="1" ht="30.75" customHeight="1" x14ac:dyDescent="0.2">
      <c r="A132" s="88">
        <f>COUNT(1,$A$8:A131)</f>
        <v>36</v>
      </c>
      <c r="B132" s="30" t="s">
        <v>66</v>
      </c>
      <c r="C132" s="29">
        <v>1</v>
      </c>
      <c r="D132" s="29" t="s">
        <v>4</v>
      </c>
      <c r="E132" s="79"/>
      <c r="F132" s="79">
        <f>C132*E132</f>
        <v>0</v>
      </c>
    </row>
    <row r="133" spans="1:6" s="6" customFormat="1" x14ac:dyDescent="0.2">
      <c r="A133" s="88"/>
      <c r="B133" s="30"/>
      <c r="E133" s="93"/>
    </row>
    <row r="134" spans="1:6" s="6" customFormat="1" x14ac:dyDescent="0.2">
      <c r="A134" s="88">
        <f>COUNT(1,$A$8:A133)</f>
        <v>37</v>
      </c>
      <c r="B134" s="30" t="s">
        <v>68</v>
      </c>
      <c r="C134" s="29"/>
      <c r="D134" s="29"/>
      <c r="E134" s="79"/>
      <c r="F134" s="79"/>
    </row>
    <row r="135" spans="1:6" s="6" customFormat="1" x14ac:dyDescent="0.2">
      <c r="A135" s="88"/>
      <c r="B135" s="30" t="s">
        <v>69</v>
      </c>
      <c r="C135" s="29">
        <v>2</v>
      </c>
      <c r="D135" s="29" t="s">
        <v>0</v>
      </c>
      <c r="E135" s="79"/>
      <c r="F135" s="79">
        <f>C135*E135</f>
        <v>0</v>
      </c>
    </row>
    <row r="136" spans="1:6" s="6" customFormat="1" x14ac:dyDescent="0.2">
      <c r="A136" s="88"/>
      <c r="B136" s="30" t="s">
        <v>115</v>
      </c>
      <c r="C136" s="29"/>
      <c r="D136" s="29"/>
      <c r="E136" s="79"/>
      <c r="F136" s="79"/>
    </row>
    <row r="137" spans="1:6" s="6" customFormat="1" x14ac:dyDescent="0.2">
      <c r="A137" s="88"/>
      <c r="B137" s="30"/>
      <c r="C137" s="29"/>
      <c r="D137" s="29"/>
      <c r="E137" s="79"/>
      <c r="F137" s="79"/>
    </row>
    <row r="138" spans="1:6" s="6" customFormat="1" x14ac:dyDescent="0.2">
      <c r="A138" s="88">
        <f>COUNT(1,$A$8:A136)</f>
        <v>38</v>
      </c>
      <c r="B138" s="30" t="s">
        <v>70</v>
      </c>
      <c r="C138" s="29"/>
      <c r="D138" s="29"/>
      <c r="E138" s="79"/>
      <c r="F138" s="79"/>
    </row>
    <row r="139" spans="1:6" s="6" customFormat="1" x14ac:dyDescent="0.2">
      <c r="A139" s="88"/>
      <c r="B139" s="30" t="s">
        <v>113</v>
      </c>
      <c r="C139" s="29">
        <v>1</v>
      </c>
      <c r="D139" s="29" t="s">
        <v>0</v>
      </c>
      <c r="E139" s="79"/>
      <c r="F139" s="79">
        <f>C139*E139</f>
        <v>0</v>
      </c>
    </row>
    <row r="140" spans="1:6" s="6" customFormat="1" x14ac:dyDescent="0.2">
      <c r="A140" s="88"/>
      <c r="B140" s="30" t="s">
        <v>112</v>
      </c>
      <c r="C140" s="29">
        <v>1</v>
      </c>
      <c r="D140" s="29" t="s">
        <v>0</v>
      </c>
      <c r="E140" s="79"/>
      <c r="F140" s="79">
        <f>C140*E140</f>
        <v>0</v>
      </c>
    </row>
    <row r="141" spans="1:6" s="6" customFormat="1" x14ac:dyDescent="0.2">
      <c r="A141" s="88"/>
      <c r="B141" s="30" t="s">
        <v>115</v>
      </c>
      <c r="C141" s="29"/>
      <c r="D141" s="29"/>
      <c r="E141" s="79"/>
      <c r="F141" s="79"/>
    </row>
    <row r="142" spans="1:6" s="6" customFormat="1" x14ac:dyDescent="0.2">
      <c r="A142" s="88"/>
      <c r="B142" s="30"/>
      <c r="C142" s="29"/>
      <c r="D142" s="29"/>
      <c r="E142" s="79"/>
      <c r="F142" s="79"/>
    </row>
    <row r="143" spans="1:6" s="6" customFormat="1" x14ac:dyDescent="0.2">
      <c r="A143" s="88">
        <f>COUNT(1,$A$8:A140)</f>
        <v>39</v>
      </c>
      <c r="B143" s="30" t="s">
        <v>71</v>
      </c>
      <c r="C143" s="29"/>
      <c r="D143" s="29"/>
      <c r="E143" s="79"/>
      <c r="F143" s="79"/>
    </row>
    <row r="144" spans="1:6" s="6" customFormat="1" x14ac:dyDescent="0.2">
      <c r="A144" s="88"/>
      <c r="B144" s="30" t="s">
        <v>69</v>
      </c>
      <c r="C144" s="29">
        <v>2</v>
      </c>
      <c r="D144" s="29" t="s">
        <v>0</v>
      </c>
      <c r="E144" s="79"/>
      <c r="F144" s="79">
        <f>C144*E144</f>
        <v>0</v>
      </c>
    </row>
    <row r="145" spans="1:6" s="6" customFormat="1" x14ac:dyDescent="0.2">
      <c r="A145" s="88"/>
      <c r="B145" s="30" t="s">
        <v>115</v>
      </c>
      <c r="C145" s="29"/>
      <c r="D145" s="29"/>
      <c r="E145" s="79"/>
      <c r="F145" s="79"/>
    </row>
    <row r="146" spans="1:6" s="6" customFormat="1" x14ac:dyDescent="0.2">
      <c r="A146" s="88"/>
      <c r="B146" s="30"/>
      <c r="C146" s="29"/>
      <c r="D146" s="29"/>
      <c r="E146" s="79"/>
      <c r="F146" s="79"/>
    </row>
    <row r="147" spans="1:6" s="92" customFormat="1" x14ac:dyDescent="0.2">
      <c r="A147" s="88">
        <f>COUNT(1,$A$8:A146)</f>
        <v>40</v>
      </c>
      <c r="B147" s="77" t="s">
        <v>73</v>
      </c>
      <c r="C147" s="90"/>
      <c r="D147" s="90"/>
      <c r="E147" s="91"/>
      <c r="F147" s="91"/>
    </row>
    <row r="148" spans="1:6" s="6" customFormat="1" x14ac:dyDescent="0.2">
      <c r="A148" s="88"/>
      <c r="B148" s="30" t="s">
        <v>114</v>
      </c>
      <c r="C148" s="29">
        <v>1</v>
      </c>
      <c r="D148" s="29" t="s">
        <v>0</v>
      </c>
      <c r="E148" s="79"/>
      <c r="F148" s="79">
        <f>C148*E148</f>
        <v>0</v>
      </c>
    </row>
    <row r="149" spans="1:6" s="6" customFormat="1" x14ac:dyDescent="0.2">
      <c r="A149" s="88"/>
      <c r="B149" s="30" t="s">
        <v>72</v>
      </c>
      <c r="C149" s="29">
        <v>1</v>
      </c>
      <c r="D149" s="29" t="s">
        <v>0</v>
      </c>
      <c r="E149" s="79"/>
      <c r="F149" s="79">
        <f>C149*E149</f>
        <v>0</v>
      </c>
    </row>
    <row r="150" spans="1:6" s="6" customFormat="1" x14ac:dyDescent="0.2">
      <c r="A150" s="88"/>
      <c r="B150" s="30" t="s">
        <v>134</v>
      </c>
      <c r="C150" s="29">
        <v>1</v>
      </c>
      <c r="D150" s="29" t="s">
        <v>0</v>
      </c>
      <c r="E150" s="79"/>
      <c r="F150" s="79">
        <f>C150*E150</f>
        <v>0</v>
      </c>
    </row>
    <row r="151" spans="1:6" s="6" customFormat="1" x14ac:dyDescent="0.2">
      <c r="A151" s="88"/>
      <c r="B151" s="30" t="s">
        <v>115</v>
      </c>
      <c r="C151" s="29"/>
      <c r="D151" s="29"/>
      <c r="E151" s="79"/>
      <c r="F151" s="79"/>
    </row>
    <row r="152" spans="1:6" s="6" customFormat="1" x14ac:dyDescent="0.2">
      <c r="A152" s="88"/>
      <c r="B152" s="30"/>
      <c r="C152" s="29"/>
      <c r="D152" s="29"/>
      <c r="E152" s="79"/>
      <c r="F152" s="79"/>
    </row>
    <row r="153" spans="1:6" s="6" customFormat="1" x14ac:dyDescent="0.2">
      <c r="A153" s="88"/>
      <c r="B153" s="30"/>
      <c r="C153" s="29"/>
      <c r="D153" s="29"/>
      <c r="E153" s="79"/>
      <c r="F153" s="79"/>
    </row>
    <row r="154" spans="1:6" s="6" customFormat="1" x14ac:dyDescent="0.2">
      <c r="A154" s="88"/>
      <c r="B154" s="30"/>
      <c r="C154" s="29"/>
      <c r="D154" s="29"/>
      <c r="E154" s="79"/>
      <c r="F154" s="79"/>
    </row>
    <row r="155" spans="1:6" s="6" customFormat="1" x14ac:dyDescent="0.2">
      <c r="A155" s="95"/>
      <c r="B155" s="107"/>
      <c r="C155" s="31"/>
      <c r="D155" s="31"/>
      <c r="E155" s="94" t="s">
        <v>51</v>
      </c>
      <c r="F155" s="75">
        <f>SUM(F6:F154)</f>
        <v>0</v>
      </c>
    </row>
    <row r="156" spans="1:6" x14ac:dyDescent="0.2">
      <c r="B156" s="33"/>
    </row>
    <row r="157" spans="1:6" x14ac:dyDescent="0.2">
      <c r="B157" s="33"/>
    </row>
    <row r="158" spans="1:6" x14ac:dyDescent="0.2">
      <c r="B158" s="33"/>
    </row>
    <row r="159" spans="1:6" x14ac:dyDescent="0.2">
      <c r="B159" s="33"/>
    </row>
    <row r="160" spans="1:6" x14ac:dyDescent="0.2">
      <c r="B160" s="33"/>
    </row>
    <row r="161" spans="2:2" x14ac:dyDescent="0.2">
      <c r="B161" s="33"/>
    </row>
    <row r="162" spans="2:2" x14ac:dyDescent="0.2">
      <c r="B162" s="33"/>
    </row>
    <row r="163" spans="2:2" x14ac:dyDescent="0.2">
      <c r="B163" s="33"/>
    </row>
    <row r="164" spans="2:2" x14ac:dyDescent="0.2">
      <c r="B164" s="33"/>
    </row>
    <row r="165" spans="2:2" x14ac:dyDescent="0.2">
      <c r="B165" s="33"/>
    </row>
    <row r="166" spans="2:2" x14ac:dyDescent="0.2">
      <c r="B166" s="33"/>
    </row>
    <row r="167" spans="2:2" x14ac:dyDescent="0.2">
      <c r="B167" s="33"/>
    </row>
    <row r="168" spans="2:2" x14ac:dyDescent="0.2">
      <c r="B168" s="33"/>
    </row>
    <row r="169" spans="2:2" x14ac:dyDescent="0.2">
      <c r="B169" s="33"/>
    </row>
    <row r="170" spans="2:2" x14ac:dyDescent="0.2">
      <c r="B170" s="33"/>
    </row>
    <row r="171" spans="2:2" x14ac:dyDescent="0.2">
      <c r="B171" s="33"/>
    </row>
    <row r="172" spans="2:2" x14ac:dyDescent="0.2">
      <c r="B172" s="33"/>
    </row>
    <row r="173" spans="2:2" x14ac:dyDescent="0.2">
      <c r="B173" s="33"/>
    </row>
    <row r="174" spans="2:2" x14ac:dyDescent="0.2">
      <c r="B174" s="33"/>
    </row>
    <row r="175" spans="2:2" x14ac:dyDescent="0.2">
      <c r="B175" s="33"/>
    </row>
    <row r="176" spans="2:2" x14ac:dyDescent="0.2">
      <c r="B176" s="33"/>
    </row>
    <row r="177" spans="2:2" x14ac:dyDescent="0.2">
      <c r="B177" s="33"/>
    </row>
    <row r="178" spans="2:2" x14ac:dyDescent="0.2">
      <c r="B178" s="33"/>
    </row>
    <row r="179" spans="2:2" x14ac:dyDescent="0.2">
      <c r="B179" s="33"/>
    </row>
    <row r="180" spans="2:2" x14ac:dyDescent="0.2">
      <c r="B180" s="33"/>
    </row>
    <row r="181" spans="2:2" x14ac:dyDescent="0.2">
      <c r="B181" s="33"/>
    </row>
  </sheetData>
  <pageMargins left="0.9055118110236221" right="0.59055118110236227" top="0.74803149606299213" bottom="0.74803149606299213" header="0.31496062992125984" footer="0.31496062992125984"/>
  <pageSetup paperSize="9" scale="87" fitToHeight="0" orientation="portrait" useFirstPageNumber="1" r:id="rId1"/>
  <headerFooter>
    <oddHeader>&amp;R&amp;G</oddHeader>
    <oddFooter>&amp;C&amp;P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4</vt:i4>
      </vt:variant>
    </vt:vector>
  </HeadingPairs>
  <TitlesOfParts>
    <vt:vector size="7" baseType="lpstr">
      <vt:lpstr>REKAPITULACIJA</vt:lpstr>
      <vt:lpstr>NOTRANJA PL NAPELJAVA</vt:lpstr>
      <vt:lpstr>OGREVANJE</vt:lpstr>
      <vt:lpstr>'NOTRANJA PL NAPELJAVA'!Področje_tiskanja</vt:lpstr>
      <vt:lpstr>OGREVANJE!Področje_tiskanja</vt:lpstr>
      <vt:lpstr>REKAPITULACIJA!Področje_tiskanja</vt:lpstr>
      <vt:lpstr>'NOTRANJA PL NAPELJAVA'!Tiskanje_naslovov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popisi plin 100mbar</dc:title>
  <dc:creator>gredelonghi</dc:creator>
  <dc:description>izdelan: 31/08-2005</dc:description>
  <cp:lastModifiedBy>Miha DIMNIK</cp:lastModifiedBy>
  <cp:lastPrinted>2025-03-17T07:13:13Z</cp:lastPrinted>
  <dcterms:created xsi:type="dcterms:W3CDTF">1999-05-03T05:58:28Z</dcterms:created>
  <dcterms:modified xsi:type="dcterms:W3CDTF">2025-03-17T07:42:09Z</dcterms:modified>
</cp:coreProperties>
</file>