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Volumes/STORIGE 2T/shramba/3_project/2020/058_PZI-B_Jurckova-161-LJ_Gospodar/PZI/xlsx/"/>
    </mc:Choice>
  </mc:AlternateContent>
  <xr:revisionPtr revIDLastSave="0" documentId="13_ncr:1_{01BC5890-55C0-334A-997B-C86BD2C835BE}" xr6:coauthVersionLast="47" xr6:coauthVersionMax="47" xr10:uidLastSave="{00000000-0000-0000-0000-000000000000}"/>
  <bookViews>
    <workbookView xWindow="37320" yWindow="640" windowWidth="20920" windowHeight="26980" tabRatio="818" xr2:uid="{00000000-000D-0000-FFFF-FFFF00000000}"/>
  </bookViews>
  <sheets>
    <sheet name="prva" sheetId="1" r:id="rId1"/>
    <sheet name="rekapitulacija" sheetId="2" r:id="rId2"/>
    <sheet name="GOI dela " sheetId="4" r:id="rId3"/>
    <sheet name="TI strops" sheetId="5" r:id="rId4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9" i="4" l="1"/>
  <c r="F156" i="4"/>
  <c r="F5" i="4"/>
  <c r="F22" i="4"/>
  <c r="D27" i="4"/>
  <c r="F27" i="4"/>
  <c r="D35" i="4"/>
  <c r="F35" i="4" s="1"/>
  <c r="F40" i="4"/>
  <c r="F46" i="4"/>
  <c r="F60" i="4"/>
  <c r="F79" i="4"/>
  <c r="F98" i="4"/>
  <c r="F105" i="4"/>
  <c r="F112" i="4"/>
  <c r="F119" i="4"/>
  <c r="F124" i="4"/>
  <c r="F130" i="4"/>
  <c r="F135" i="4"/>
  <c r="F143" i="4"/>
  <c r="F151" i="4"/>
  <c r="F162" i="4"/>
  <c r="F13" i="5"/>
  <c r="B17" i="2"/>
  <c r="B1" i="2"/>
  <c r="B2" i="2"/>
  <c r="B6" i="2"/>
  <c r="B3" i="2"/>
  <c r="D6" i="2" s="1"/>
  <c r="B15" i="2"/>
  <c r="F169" i="4" l="1"/>
  <c r="F15" i="2" s="1"/>
  <c r="F16" i="2" l="1"/>
  <c r="F19" i="2" s="1"/>
  <c r="F22" i="2" s="1"/>
  <c r="F28" i="1" l="1"/>
  <c r="F23" i="2"/>
  <c r="F29" i="1" l="1"/>
  <c r="F24" i="2"/>
  <c r="F26" i="2" s="1"/>
  <c r="F31" i="1" s="1"/>
</calcChain>
</file>

<file path=xl/sharedStrings.xml><?xml version="1.0" encoding="utf-8"?>
<sst xmlns="http://schemas.openxmlformats.org/spreadsheetml/2006/main" count="374" uniqueCount="181">
  <si>
    <t>znak/logo</t>
  </si>
  <si>
    <t>ŠT. PONUDBE:</t>
  </si>
  <si>
    <t>000/000</t>
  </si>
  <si>
    <t>kraj</t>
  </si>
  <si>
    <t>DATUM:</t>
  </si>
  <si>
    <t>telefon</t>
  </si>
  <si>
    <t>OPCIJA PONUDBE:</t>
  </si>
  <si>
    <t>90 dni</t>
  </si>
  <si>
    <t>po dogovoru</t>
  </si>
  <si>
    <t>ROK IZVEDBE:</t>
  </si>
  <si>
    <t>POSEBNI POGOJI:</t>
  </si>
  <si>
    <t>PONUDBA</t>
  </si>
  <si>
    <r>
      <t xml:space="preserve">za izvedbo </t>
    </r>
    <r>
      <rPr>
        <b/>
        <sz val="12"/>
        <rFont val="Calibri"/>
        <family val="2"/>
        <charset val="1"/>
      </rPr>
      <t xml:space="preserve">gradbeno obrtniških del </t>
    </r>
    <r>
      <rPr>
        <sz val="12"/>
        <rFont val="Calibri"/>
        <family val="2"/>
        <charset val="1"/>
      </rPr>
      <t>na objektu:</t>
    </r>
  </si>
  <si>
    <t>Skupaj :</t>
  </si>
  <si>
    <t>DDV (9,5%):</t>
  </si>
  <si>
    <t>SKUPAJ PONUDBA:</t>
  </si>
  <si>
    <t>Sestavil:</t>
  </si>
  <si>
    <t>Ime PODJETJA</t>
  </si>
  <si>
    <t>ime in priimek</t>
  </si>
  <si>
    <t>ime in podpis</t>
  </si>
  <si>
    <t>Investitor:</t>
  </si>
  <si>
    <t>Naslov:</t>
  </si>
  <si>
    <t>Za gradnjo:</t>
  </si>
  <si>
    <t xml:space="preserve">REKAPITULACIJA </t>
  </si>
  <si>
    <t xml:space="preserve">GOI </t>
  </si>
  <si>
    <t>SKUPAJ GOI DELA</t>
  </si>
  <si>
    <t>SKUPAJ GRADBENO OBRTNIŠKA DELA (brez DDV)</t>
  </si>
  <si>
    <t>DDV (9,5%)</t>
  </si>
  <si>
    <t>SKUPAJ</t>
  </si>
  <si>
    <t>SKUPAJ GRADBENO OBRTNIŠKA DELA</t>
  </si>
  <si>
    <t>pos/prost</t>
  </si>
  <si>
    <t>Opis del</t>
  </si>
  <si>
    <t>EM</t>
  </si>
  <si>
    <t>Cena/EM</t>
  </si>
  <si>
    <t>Skupaj</t>
  </si>
  <si>
    <t>1.</t>
  </si>
  <si>
    <t>kpl</t>
  </si>
  <si>
    <t>&gt;</t>
  </si>
  <si>
    <t>vsi eventuelni manipulativni stroški.</t>
  </si>
  <si>
    <t>2.</t>
  </si>
  <si>
    <t>m2</t>
  </si>
  <si>
    <t>m1</t>
  </si>
  <si>
    <t>v ceni upoštevati ves pomožni material in dela</t>
  </si>
  <si>
    <t>dimenzije preveriti na terenu</t>
  </si>
  <si>
    <t>3.</t>
  </si>
  <si>
    <t>4.</t>
  </si>
  <si>
    <t>kos</t>
  </si>
  <si>
    <t>5.</t>
  </si>
  <si>
    <t>v ceni upoštevati ves pomožni material in dela.</t>
  </si>
  <si>
    <t>dimenzije preveriti na terenu.</t>
  </si>
  <si>
    <t xml:space="preserve">DAVČNA ŠT.: </t>
  </si>
  <si>
    <t>na ključ</t>
  </si>
  <si>
    <t>zaščita ploščnika oz. ceste pred začetkom del;</t>
  </si>
  <si>
    <t>Količina</t>
  </si>
  <si>
    <t>NAČIN OBRAČUNA:</t>
  </si>
  <si>
    <t>PLAČILNI POGOJI:</t>
  </si>
  <si>
    <t>-</t>
  </si>
  <si>
    <t>montaža in demotaža zaščitne gradbiščne ograje višine 200 cm.</t>
  </si>
  <si>
    <t>1000 LJUBLJANA</t>
  </si>
  <si>
    <t>toplotna prevodnost λ=0,035 W/mK (SIST EN 12667)</t>
  </si>
  <si>
    <t>MW (SIST EN 13162)</t>
  </si>
  <si>
    <t>razred gorljivosti A1 (SIST EN 13501-1)</t>
  </si>
  <si>
    <t>6.</t>
  </si>
  <si>
    <t>7.</t>
  </si>
  <si>
    <t>Priprava gradbišča.</t>
  </si>
  <si>
    <t>čiščenje po končanih delih.</t>
  </si>
  <si>
    <t>m3</t>
  </si>
  <si>
    <t>00/00/2020</t>
  </si>
  <si>
    <t xml:space="preserve">Čiščenje terena pred pričetkom del in vzpostavitev okolice </t>
  </si>
  <si>
    <t>izven območja gradbišča v prvotno stanje (po končani gradnji)</t>
  </si>
  <si>
    <t xml:space="preserve">postavitev opozorilnih in obvestilnih tabel določenih za </t>
  </si>
  <si>
    <t>posamezno vrsto del;</t>
  </si>
  <si>
    <t xml:space="preserve">namestitev kontejnerja za delavce, barake za orodje, </t>
  </si>
  <si>
    <t>kemičnega WC-ja, pavšal;</t>
  </si>
  <si>
    <t>zavarovanje in zaščita vhodov objekta</t>
  </si>
  <si>
    <t xml:space="preserve">ureditev priključka na vodovodno omrežje, priklop gradbiščne </t>
  </si>
  <si>
    <t>el. omarice;</t>
  </si>
  <si>
    <t>OCENA</t>
  </si>
  <si>
    <t>Obvezne meritve in montaža po izvedbi elaborata.</t>
  </si>
  <si>
    <t>vse kovinske mase zunaj objekta morajo biti ozemljene.</t>
  </si>
  <si>
    <t xml:space="preserve">dimenzije preveriti na terenu </t>
  </si>
  <si>
    <t>razred gorljivosti E (SIST EN 13501-1)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</si>
  <si>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</si>
  <si>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</si>
  <si>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</si>
  <si>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</si>
  <si>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</si>
  <si>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</si>
  <si>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</si>
  <si>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</si>
  <si>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</si>
  <si>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</si>
  <si>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</si>
  <si>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debeline 14 cm</t>
  </si>
  <si>
    <t>Splošno:</t>
  </si>
  <si>
    <t>Opomba:</t>
  </si>
  <si>
    <t>OBRAČUN PO DEJANSKIH KOLIČINAH.</t>
  </si>
  <si>
    <t>ob upoštevanju cen iz popisa GOI del.</t>
  </si>
  <si>
    <t>skleneta pogodbeni stranki aneks k tej pogodbi, s katerim natančno opredelita dodatna dela po vrsti in količino</t>
  </si>
  <si>
    <t xml:space="preserve">DODTNA DELA niso del pogodbe  in tudi niso del rekapitulacije del, saj se obračunajo po dejansko opravljenih </t>
  </si>
  <si>
    <t xml:space="preserve">delih (OBRAČUN PO DEJANSKIH KOLIČINAH). Za dela, ki so uvrščena kot DODATNA DELA tega popisa GOI deli,  </t>
  </si>
  <si>
    <t xml:space="preserve">Če naročnik z vpisom v gradbeni dnevnik zahteva od izvajalca izvedbo del, ki s pogodbo niso predvidena in </t>
  </si>
  <si>
    <t xml:space="preserve"> vrsti in količini ob upoštevanju cen iz predhodno izdelane ponudbe izvajalca.</t>
  </si>
  <si>
    <t>dogovorjena, skleneta pogodbeni stranki aneks k tej pogodbi, s katerim natančno opredelita dodatna dela po</t>
  </si>
  <si>
    <t>(NI DEL REKAPITULACIJE)</t>
  </si>
  <si>
    <t>Dobava, montaža in odstranitev transportnega dvigala</t>
  </si>
  <si>
    <t>višina 16,00 m</t>
  </si>
  <si>
    <t>prodniki frakcije 8/16 mm - zaključna plast ravne strehe</t>
  </si>
  <si>
    <t>Odstranitev nevezane plasti prodca v debelini 5 cm</t>
  </si>
  <si>
    <t xml:space="preserve">Pregled obstoječe toplotne izolacije iz ekstrudiranega </t>
  </si>
  <si>
    <t>polistirena in zamanjava dotrajane površine</t>
  </si>
  <si>
    <t>odstranitev geofilca</t>
  </si>
  <si>
    <t>Dobava in montaža plošč iz ekstrudiranega polistirena</t>
  </si>
  <si>
    <t>npr. Fragmat XPS 300</t>
  </si>
  <si>
    <t>XPS (SIST EN 13164)</t>
  </si>
  <si>
    <t>tlačna trdnost 300 kPa</t>
  </si>
  <si>
    <t>vgradnja s prostim polaganjem</t>
  </si>
  <si>
    <t>Demontaža in odstranitev obstoječe kritine iz pločevine</t>
  </si>
  <si>
    <t>Pregled obstoječe lesene podlage strešine</t>
  </si>
  <si>
    <t>Dobava in montaža novih desk debeline 2,5 cm</t>
  </si>
  <si>
    <t>v naklonu 60st</t>
  </si>
  <si>
    <t>odpornost proti tečenju: 80° C</t>
  </si>
  <si>
    <t>vertikalno na stene dimnika zaključiti v višini do 35 cm</t>
  </si>
  <si>
    <t>upogljivost pri: -25° C</t>
  </si>
  <si>
    <t>raztezek pri pretrgu: &gt;30 %</t>
  </si>
  <si>
    <t>folije za hidroizilacijo streh (SIST EN 13956)</t>
  </si>
  <si>
    <t>v naklonu 6st in ravno streho</t>
  </si>
  <si>
    <t>npr. Bauder THERMOPLAN T 15 V</t>
  </si>
  <si>
    <t>nosilni sloj: sintetična vlakna</t>
  </si>
  <si>
    <t>pretržna sila vzdolžno / prečno: &gt;800 N / &gt;1300 N</t>
  </si>
  <si>
    <t>v ceni dobavo in polaganje izenačevalnega sloja PP filca</t>
  </si>
  <si>
    <t>folija je UV in koreninsko odporna</t>
  </si>
  <si>
    <t>vgradnja po navodilih proizvajalca</t>
  </si>
  <si>
    <t>folija temne barve</t>
  </si>
  <si>
    <t>Izdelava obrobe zračnikov fi120 mm s podaljšanjem cevi</t>
  </si>
  <si>
    <t>in novo kapo l=300 mm</t>
  </si>
  <si>
    <t>PP filc, PVC folija, zaključek s pločevino z nanosom PVC ter</t>
  </si>
  <si>
    <t>tesnenje s Pu tesnilom</t>
  </si>
  <si>
    <t>Izdelava obrobe zračnikov fi300 mm s podaljšanjem cevi</t>
  </si>
  <si>
    <t>Izdelava obrobe dimnika 190/260 mm s podaljšanjem cevi</t>
  </si>
  <si>
    <t xml:space="preserve">Dodvaba in montaža kapne in čelne oborbe iz pločevine z </t>
  </si>
  <si>
    <t>PP filc, PVC folija, zaključek s pločevino z nanosom PVCja ter</t>
  </si>
  <si>
    <t>nanosom PVCja v temni karvi, r.š. 300 mm</t>
  </si>
  <si>
    <t>Dobava in montaža vtočnika na ravni strehi terase, Rf izvedba</t>
  </si>
  <si>
    <t>vodotesna izvedba</t>
  </si>
  <si>
    <t>dimenzije fi 110 mm, dolžine 400mm</t>
  </si>
  <si>
    <t>Dobava in montaža linijskega strešnega snegolova na kapu</t>
  </si>
  <si>
    <t>montaža po navodilih proizvajalca kritine</t>
  </si>
  <si>
    <t>v ceni upoštevati preplastitev skritega žleba</t>
  </si>
  <si>
    <t>predhodna odstranitev obstoječega strelovoda</t>
  </si>
  <si>
    <t xml:space="preserve">Dobava in montaža Al strelovod s stojkami prilagojemini za </t>
  </si>
  <si>
    <t>Bauder kritino</t>
  </si>
  <si>
    <t>hramba na začasni deponiji, sejanje</t>
  </si>
  <si>
    <t>ponovna vgradnja kot zaključno sloj ravne strehe</t>
  </si>
  <si>
    <t>Demontaža, hramba in montaža klim na strehi</t>
  </si>
  <si>
    <t>pregled instalacije in prilagoditev, odstranitev dotrajane in</t>
  </si>
  <si>
    <t>izvedba nove instalacije - po potrebi</t>
  </si>
  <si>
    <t>polnjenje s plinom</t>
  </si>
  <si>
    <t>Dobava in izvedba podaljšanja zračnikov</t>
  </si>
  <si>
    <t xml:space="preserve">Ocena razrahljano stanje, </t>
  </si>
  <si>
    <t>SANACIJA STREHE</t>
  </si>
  <si>
    <t>SKUPAJ SANACIJA STREHE</t>
  </si>
  <si>
    <t>Dobava in vgradnja toplotne izolacije iz mineralne volne</t>
  </si>
  <si>
    <t>npr. Knauf Insulation Unifit 035</t>
  </si>
  <si>
    <t>montaža plošč se izvaja s prostim polaganjem</t>
  </si>
  <si>
    <t>TOPLOTNA IZOLACIJA STROPA</t>
  </si>
  <si>
    <t>streha v nalonu 6st in 60st</t>
  </si>
  <si>
    <t>ETAŽNI LASTNIKI JURČKOVA 161</t>
  </si>
  <si>
    <t>JURČKOVA CESTA 161</t>
  </si>
  <si>
    <t xml:space="preserve">dolžine 15 cm, pločevina in perforirana na mrežica, </t>
  </si>
  <si>
    <t>vgradnja na talne nosilce za preprečitev tresljajev</t>
  </si>
  <si>
    <t>NEPREDVIDENA DELA (5%)</t>
  </si>
  <si>
    <t xml:space="preserve">INVESTICIJSKO VZDRŽEVANJE </t>
  </si>
  <si>
    <t>Dobava in vgradnja membranske folije (FPO-PP) na strešino</t>
  </si>
  <si>
    <t xml:space="preserve"> in taks. </t>
  </si>
  <si>
    <t xml:space="preserve">Nakladanje in odvoz odpadnega materiala na trajno deponijo </t>
  </si>
  <si>
    <t xml:space="preserve">gradbenih odpadkov v razdalji do 20 km s plačilom pristojbin </t>
  </si>
  <si>
    <t>v smeri 75st iz lesene podkonstrukcije</t>
  </si>
  <si>
    <t>19.</t>
  </si>
  <si>
    <t>dolžine 15 cm, pločevina in perforirana na mrežica</t>
  </si>
  <si>
    <t>debelina: 1,8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</si>
</sst>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[$€]* #,##0.00_);_([$€]* \(#,##0.00\);_([$€]* \-??_);_(@_)"/>
    <numFmt numFmtId="165" formatCode="d/m/yyyy"/>
    <numFmt numFmtId="166" formatCode="#,##0.00&quot; €&quot;"/>
    <numFmt numFmtId="167" formatCode="#,##0.00\ [$€-1]"/>
    <numFmt numFmtId="168" formatCode="_([$€]* #,##0.00_);_([$€]* \(#,##0.00\);_([$€]* &quot;-&quot;??_);_(@_)"/>
  </numFmts>
  <fonts count="37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</font>
    <font>
      <sz val="16"/>
      <name val="Calibri"/>
      <family val="2"/>
      <charset val="1"/>
    </font>
    <font>
      <b/>
      <sz val="16"/>
      <color indexed="29"/>
      <name val="Calibri"/>
      <family val="2"/>
      <charset val="1"/>
    </font>
    <font>
      <b/>
      <sz val="16"/>
      <name val="Calibri"/>
      <family val="2"/>
      <charset val="1"/>
    </font>
    <font>
      <sz val="11"/>
      <color indexed="63"/>
      <name val="Calibri"/>
      <family val="2"/>
      <charset val="1"/>
    </font>
    <font>
      <sz val="10"/>
      <color indexed="63"/>
      <name val="Calibri"/>
      <family val="2"/>
      <charset val="1"/>
    </font>
    <font>
      <b/>
      <sz val="11"/>
      <name val="Calibri"/>
      <family val="2"/>
      <charset val="238"/>
    </font>
    <font>
      <b/>
      <sz val="10"/>
      <color indexed="63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8"/>
      <name val="Calibri"/>
      <family val="2"/>
      <charset val="1"/>
    </font>
    <font>
      <sz val="28"/>
      <name val="Calibri"/>
      <family val="2"/>
      <charset val="1"/>
    </font>
    <font>
      <sz val="12"/>
      <name val="Calibri"/>
      <family val="2"/>
      <charset val="1"/>
    </font>
    <font>
      <b/>
      <sz val="12"/>
      <name val="Calibri"/>
      <family val="2"/>
      <charset val="1"/>
    </font>
    <font>
      <b/>
      <sz val="14"/>
      <name val="Calibri"/>
      <family val="2"/>
      <charset val="238"/>
    </font>
    <font>
      <b/>
      <u/>
      <sz val="10"/>
      <color indexed="60"/>
      <name val="Calibri"/>
      <family val="2"/>
      <charset val="238"/>
    </font>
    <font>
      <sz val="10"/>
      <color indexed="60"/>
      <name val="Calibri"/>
      <family val="2"/>
      <charset val="238"/>
    </font>
    <font>
      <b/>
      <sz val="10"/>
      <color indexed="60"/>
      <name val="Calibri"/>
      <family val="2"/>
      <charset val="238"/>
    </font>
    <font>
      <sz val="12"/>
      <color indexed="8"/>
      <name val="Calibri"/>
      <family val="2"/>
      <charset val="1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 CE"/>
      <charset val="238"/>
    </font>
    <font>
      <sz val="11"/>
      <name val="Arial CE"/>
      <family val="2"/>
      <charset val="238"/>
    </font>
    <font>
      <sz val="9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b/>
      <i/>
      <sz val="9"/>
      <color indexed="59"/>
      <name val="Calibri"/>
      <family val="2"/>
      <charset val="1"/>
    </font>
    <font>
      <sz val="9"/>
      <name val="Arial"/>
      <family val="2"/>
      <charset val="238"/>
    </font>
    <font>
      <sz val="9"/>
      <name val="Calibri"/>
      <family val="2"/>
      <charset val="1"/>
    </font>
    <font>
      <b/>
      <sz val="9"/>
      <name val="Calibri"/>
      <family val="2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</fills>
  <borders count="2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4">
    <xf numFmtId="0" fontId="0" fillId="0" borderId="0"/>
    <xf numFmtId="164" fontId="20" fillId="0" borderId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23" fillId="0" borderId="0"/>
    <xf numFmtId="168" fontId="24" fillId="0" borderId="0" applyFont="0" applyFill="0" applyBorder="0" applyAlignment="0" applyProtection="0"/>
    <xf numFmtId="0" fontId="22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right" vertical="top"/>
    </xf>
    <xf numFmtId="165" fontId="9" fillId="0" borderId="0" xfId="0" applyNumberFormat="1" applyFont="1" applyAlignment="1">
      <alignment horizontal="left" wrapText="1"/>
    </xf>
    <xf numFmtId="0" fontId="10" fillId="0" borderId="0" xfId="0" applyFont="1"/>
    <xf numFmtId="0" fontId="9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0" xfId="0" applyNumberFormat="1" applyFont="1"/>
    <xf numFmtId="0" fontId="7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13" fillId="0" borderId="0" xfId="0" applyFont="1"/>
    <xf numFmtId="0" fontId="8" fillId="0" borderId="1" xfId="0" applyFont="1" applyBorder="1" applyAlignment="1"/>
    <xf numFmtId="0" fontId="2" fillId="0" borderId="2" xfId="0" applyFont="1" applyBorder="1"/>
    <xf numFmtId="0" fontId="6" fillId="0" borderId="3" xfId="0" applyFont="1" applyBorder="1" applyAlignment="1">
      <alignment horizontal="right" vertical="center"/>
    </xf>
    <xf numFmtId="0" fontId="0" fillId="0" borderId="3" xfId="0" applyBorder="1"/>
    <xf numFmtId="166" fontId="10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6" fontId="10" fillId="0" borderId="0" xfId="0" applyNumberFormat="1" applyFont="1" applyAlignment="1">
      <alignment vertical="center"/>
    </xf>
    <xf numFmtId="166" fontId="15" fillId="2" borderId="2" xfId="0" applyNumberFormat="1" applyFont="1" applyFill="1" applyBorder="1" applyAlignment="1">
      <alignment horizontal="left" vertical="center"/>
    </xf>
    <xf numFmtId="166" fontId="15" fillId="2" borderId="3" xfId="0" applyNumberFormat="1" applyFont="1" applyFill="1" applyBorder="1" applyAlignment="1">
      <alignment horizontal="right" vertical="center"/>
    </xf>
    <xf numFmtId="166" fontId="15" fillId="2" borderId="3" xfId="0" applyNumberFormat="1" applyFont="1" applyFill="1" applyBorder="1" applyAlignment="1">
      <alignment horizontal="center" vertical="center"/>
    </xf>
    <xf numFmtId="166" fontId="15" fillId="2" borderId="4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9" fillId="0" borderId="0" xfId="0" applyFont="1"/>
    <xf numFmtId="0" fontId="7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165" fontId="9" fillId="0" borderId="0" xfId="0" applyNumberFormat="1" applyFont="1" applyFill="1" applyAlignment="1">
      <alignment horizontal="left"/>
    </xf>
    <xf numFmtId="0" fontId="25" fillId="0" borderId="5" xfId="0" applyFont="1" applyBorder="1"/>
    <xf numFmtId="0" fontId="26" fillId="0" borderId="6" xfId="0" applyFont="1" applyBorder="1"/>
    <xf numFmtId="0" fontId="25" fillId="0" borderId="6" xfId="0" applyFont="1" applyBorder="1"/>
    <xf numFmtId="0" fontId="27" fillId="0" borderId="6" xfId="0" applyFont="1" applyBorder="1"/>
    <xf numFmtId="167" fontId="25" fillId="0" borderId="7" xfId="0" applyNumberFormat="1" applyFont="1" applyBorder="1"/>
    <xf numFmtId="0" fontId="28" fillId="0" borderId="0" xfId="0" applyFont="1"/>
    <xf numFmtId="0" fontId="25" fillId="0" borderId="8" xfId="0" applyFont="1" applyBorder="1"/>
    <xf numFmtId="0" fontId="26" fillId="0" borderId="0" xfId="0" applyFont="1"/>
    <xf numFmtId="0" fontId="25" fillId="0" borderId="0" xfId="0" applyFont="1"/>
    <xf numFmtId="167" fontId="25" fillId="0" borderId="9" xfId="0" applyNumberFormat="1" applyFont="1" applyBorder="1"/>
    <xf numFmtId="0" fontId="27" fillId="0" borderId="0" xfId="0" applyFont="1"/>
    <xf numFmtId="0" fontId="25" fillId="0" borderId="10" xfId="0" applyFont="1" applyBorder="1"/>
    <xf numFmtId="0" fontId="26" fillId="0" borderId="11" xfId="0" applyFont="1" applyBorder="1"/>
    <xf numFmtId="0" fontId="25" fillId="0" borderId="11" xfId="0" applyFont="1" applyBorder="1"/>
    <xf numFmtId="167" fontId="25" fillId="0" borderId="12" xfId="0" applyNumberFormat="1" applyFont="1" applyBorder="1"/>
    <xf numFmtId="167" fontId="25" fillId="0" borderId="0" xfId="0" applyNumberFormat="1" applyFont="1"/>
    <xf numFmtId="0" fontId="25" fillId="0" borderId="2" xfId="0" applyFont="1" applyBorder="1"/>
    <xf numFmtId="0" fontId="26" fillId="0" borderId="3" xfId="0" applyFont="1" applyBorder="1"/>
    <xf numFmtId="0" fontId="25" fillId="0" borderId="3" xfId="0" applyFont="1" applyBorder="1"/>
    <xf numFmtId="167" fontId="25" fillId="0" borderId="4" xfId="0" applyNumberFormat="1" applyFont="1" applyBorder="1"/>
    <xf numFmtId="0" fontId="26" fillId="2" borderId="2" xfId="0" applyFont="1" applyFill="1" applyBorder="1"/>
    <xf numFmtId="0" fontId="25" fillId="2" borderId="3" xfId="0" applyFont="1" applyFill="1" applyBorder="1"/>
    <xf numFmtId="167" fontId="25" fillId="2" borderId="4" xfId="0" applyNumberFormat="1" applyFont="1" applyFill="1" applyBorder="1"/>
    <xf numFmtId="0" fontId="26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6" fillId="2" borderId="3" xfId="0" applyFont="1" applyFill="1" applyBorder="1"/>
    <xf numFmtId="167" fontId="26" fillId="2" borderId="4" xfId="0" applyNumberFormat="1" applyFont="1" applyFill="1" applyBorder="1"/>
    <xf numFmtId="0" fontId="28" fillId="0" borderId="0" xfId="0" applyFont="1" applyFill="1"/>
    <xf numFmtId="167" fontId="26" fillId="0" borderId="0" xfId="0" applyNumberFormat="1" applyFont="1"/>
    <xf numFmtId="0" fontId="26" fillId="0" borderId="13" xfId="0" applyFont="1" applyBorder="1"/>
    <xf numFmtId="0" fontId="26" fillId="0" borderId="14" xfId="0" applyFont="1" applyBorder="1"/>
    <xf numFmtId="167" fontId="26" fillId="0" borderId="15" xfId="0" applyNumberFormat="1" applyFont="1" applyBorder="1"/>
    <xf numFmtId="0" fontId="25" fillId="0" borderId="16" xfId="0" applyFont="1" applyBorder="1"/>
    <xf numFmtId="167" fontId="25" fillId="0" borderId="17" xfId="0" applyNumberFormat="1" applyFont="1" applyBorder="1"/>
    <xf numFmtId="0" fontId="26" fillId="0" borderId="18" xfId="0" applyFont="1" applyBorder="1"/>
    <xf numFmtId="0" fontId="26" fillId="0" borderId="19" xfId="0" applyNumberFormat="1" applyFont="1" applyBorder="1"/>
    <xf numFmtId="0" fontId="26" fillId="0" borderId="19" xfId="0" applyFont="1" applyBorder="1"/>
    <xf numFmtId="167" fontId="26" fillId="0" borderId="20" xfId="0" applyNumberFormat="1" applyFont="1" applyBorder="1"/>
    <xf numFmtId="0" fontId="26" fillId="2" borderId="21" xfId="0" applyFont="1" applyFill="1" applyBorder="1" applyAlignment="1">
      <alignment vertical="center"/>
    </xf>
    <xf numFmtId="0" fontId="25" fillId="2" borderId="22" xfId="0" applyFont="1" applyFill="1" applyBorder="1" applyAlignment="1">
      <alignment vertical="center"/>
    </xf>
    <xf numFmtId="167" fontId="26" fillId="2" borderId="23" xfId="0" applyNumberFormat="1" applyFont="1" applyFill="1" applyBorder="1" applyAlignment="1">
      <alignment vertical="center"/>
    </xf>
    <xf numFmtId="0" fontId="25" fillId="0" borderId="0" xfId="0" applyFont="1" applyAlignment="1"/>
    <xf numFmtId="0" fontId="26" fillId="0" borderId="0" xfId="0" applyFont="1" applyAlignment="1">
      <alignment vertical="top" wrapText="1"/>
    </xf>
    <xf numFmtId="0" fontId="25" fillId="0" borderId="0" xfId="0" applyFont="1" applyAlignment="1">
      <alignment horizontal="center"/>
    </xf>
    <xf numFmtId="2" fontId="25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26" fillId="3" borderId="24" xfId="0" applyFont="1" applyFill="1" applyBorder="1" applyAlignment="1"/>
    <xf numFmtId="0" fontId="26" fillId="3" borderId="24" xfId="0" applyFont="1" applyFill="1" applyBorder="1" applyAlignment="1">
      <alignment vertical="top" wrapText="1"/>
    </xf>
    <xf numFmtId="0" fontId="26" fillId="3" borderId="24" xfId="0" applyFont="1" applyFill="1" applyBorder="1" applyAlignment="1">
      <alignment horizontal="center"/>
    </xf>
    <xf numFmtId="2" fontId="26" fillId="3" borderId="24" xfId="0" applyNumberFormat="1" applyFont="1" applyFill="1" applyBorder="1" applyAlignment="1">
      <alignment horizontal="center"/>
    </xf>
    <xf numFmtId="167" fontId="26" fillId="3" borderId="24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49" fontId="26" fillId="0" borderId="0" xfId="0" applyNumberFormat="1" applyFont="1" applyFill="1" applyAlignment="1"/>
    <xf numFmtId="0" fontId="26" fillId="0" borderId="0" xfId="0" applyFont="1" applyFill="1" applyAlignment="1">
      <alignment vertical="top" wrapText="1"/>
    </xf>
    <xf numFmtId="0" fontId="26" fillId="0" borderId="0" xfId="0" applyFont="1" applyFill="1" applyAlignment="1">
      <alignment horizontal="center"/>
    </xf>
    <xf numFmtId="2" fontId="26" fillId="0" borderId="0" xfId="0" applyNumberFormat="1" applyFont="1" applyFill="1" applyAlignment="1">
      <alignment horizontal="center"/>
    </xf>
    <xf numFmtId="167" fontId="26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/>
    <xf numFmtId="0" fontId="25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center"/>
    </xf>
    <xf numFmtId="2" fontId="25" fillId="0" borderId="0" xfId="0" applyNumberFormat="1" applyFont="1" applyFill="1" applyAlignment="1">
      <alignment horizontal="center"/>
    </xf>
    <xf numFmtId="167" fontId="25" fillId="0" borderId="0" xfId="0" applyNumberFormat="1" applyFont="1" applyFill="1" applyAlignment="1">
      <alignment horizontal="center"/>
    </xf>
    <xf numFmtId="0" fontId="25" fillId="0" borderId="0" xfId="0" applyFont="1" applyFill="1"/>
    <xf numFmtId="49" fontId="25" fillId="0" borderId="0" xfId="0" applyNumberFormat="1" applyFont="1" applyAlignment="1">
      <alignment horizontal="right" vertical="top"/>
    </xf>
    <xf numFmtId="0" fontId="31" fillId="0" borderId="0" xfId="0" applyFont="1" applyBorder="1" applyAlignment="1">
      <alignment vertical="top" wrapText="1"/>
    </xf>
    <xf numFmtId="167" fontId="29" fillId="0" borderId="0" xfId="0" applyNumberFormat="1" applyFont="1" applyAlignment="1">
      <alignment horizontal="center"/>
    </xf>
    <xf numFmtId="0" fontId="32" fillId="0" borderId="0" xfId="0" quotePrefix="1" applyFont="1" applyFill="1" applyAlignment="1">
      <alignment vertical="top" wrapText="1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vertical="top" wrapText="1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49" fontId="25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justify" vertical="top" wrapText="1"/>
    </xf>
    <xf numFmtId="4" fontId="25" fillId="0" borderId="0" xfId="0" applyNumberFormat="1" applyFont="1" applyFill="1" applyAlignment="1">
      <alignment horizontal="center"/>
    </xf>
    <xf numFmtId="49" fontId="25" fillId="0" borderId="0" xfId="0" applyNumberFormat="1" applyFont="1" applyFill="1" applyAlignment="1">
      <alignment horizontal="right" vertical="top"/>
    </xf>
    <xf numFmtId="0" fontId="29" fillId="0" borderId="0" xfId="0" applyFont="1" applyFill="1" applyAlignment="1">
      <alignment vertical="top" wrapText="1"/>
    </xf>
    <xf numFmtId="0" fontId="25" fillId="0" borderId="0" xfId="0" applyFont="1" applyFill="1" applyAlignment="1">
      <alignment horizontal="left" vertical="top" wrapText="1"/>
    </xf>
    <xf numFmtId="0" fontId="25" fillId="0" borderId="0" xfId="0" applyFont="1" applyFill="1" applyBorder="1" applyAlignment="1">
      <alignment vertical="top" wrapText="1"/>
    </xf>
    <xf numFmtId="4" fontId="29" fillId="0" borderId="0" xfId="0" applyNumberFormat="1" applyFont="1" applyFill="1" applyAlignment="1">
      <alignment horizontal="center"/>
    </xf>
    <xf numFmtId="0" fontId="26" fillId="4" borderId="25" xfId="0" applyNumberFormat="1" applyFont="1" applyFill="1" applyBorder="1" applyAlignment="1"/>
    <xf numFmtId="0" fontId="26" fillId="4" borderId="25" xfId="0" applyFont="1" applyFill="1" applyBorder="1" applyAlignment="1">
      <alignment vertical="top" wrapText="1"/>
    </xf>
    <xf numFmtId="0" fontId="26" fillId="4" borderId="25" xfId="0" applyFont="1" applyFill="1" applyBorder="1" applyAlignment="1">
      <alignment horizontal="center"/>
    </xf>
    <xf numFmtId="167" fontId="26" fillId="4" borderId="25" xfId="0" applyNumberFormat="1" applyFont="1" applyFill="1" applyBorder="1" applyAlignment="1">
      <alignment horizontal="center"/>
    </xf>
    <xf numFmtId="0" fontId="25" fillId="0" borderId="0" xfId="0" applyNumberFormat="1" applyFont="1" applyFill="1" applyAlignment="1">
      <alignment horizontal="center"/>
    </xf>
    <xf numFmtId="49" fontId="29" fillId="0" borderId="0" xfId="0" applyNumberFormat="1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9" fillId="0" borderId="0" xfId="0" applyNumberFormat="1" applyFont="1" applyFill="1" applyAlignment="1">
      <alignment horizontal="right"/>
    </xf>
    <xf numFmtId="0" fontId="29" fillId="0" borderId="0" xfId="0" applyFont="1" applyAlignment="1">
      <alignment vertical="top" wrapText="1"/>
    </xf>
    <xf numFmtId="4" fontId="25" fillId="0" borderId="0" xfId="0" applyNumberFormat="1" applyFont="1" applyAlignment="1">
      <alignment horizontal="center"/>
    </xf>
    <xf numFmtId="0" fontId="29" fillId="0" borderId="0" xfId="0" applyFont="1" applyAlignment="1">
      <alignment horizontal="justify" vertical="top" wrapText="1"/>
    </xf>
    <xf numFmtId="0" fontId="25" fillId="0" borderId="0" xfId="0" applyNumberFormat="1" applyFont="1" applyAlignment="1">
      <alignment horizontal="center"/>
    </xf>
    <xf numFmtId="167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center"/>
    </xf>
    <xf numFmtId="4" fontId="31" fillId="0" borderId="0" xfId="0" applyNumberFormat="1" applyFont="1" applyFill="1" applyAlignment="1">
      <alignment horizontal="center"/>
    </xf>
    <xf numFmtId="0" fontId="33" fillId="0" borderId="0" xfId="0" applyFont="1"/>
    <xf numFmtId="49" fontId="31" fillId="0" borderId="0" xfId="0" applyNumberFormat="1" applyFont="1" applyAlignment="1">
      <alignment horizontal="right" vertical="top"/>
    </xf>
    <xf numFmtId="167" fontId="34" fillId="0" borderId="0" xfId="0" applyNumberFormat="1" applyFont="1" applyAlignment="1">
      <alignment horizontal="center"/>
    </xf>
    <xf numFmtId="4" fontId="31" fillId="0" borderId="0" xfId="0" applyNumberFormat="1" applyFont="1" applyAlignment="1">
      <alignment horizontal="center"/>
    </xf>
    <xf numFmtId="0" fontId="25" fillId="0" borderId="0" xfId="0" applyFont="1" applyFill="1" applyAlignment="1">
      <alignment horizontal="right" vertical="top"/>
    </xf>
    <xf numFmtId="0" fontId="29" fillId="0" borderId="0" xfId="0" applyFont="1" applyFill="1" applyBorder="1" applyAlignment="1">
      <alignment vertical="top" wrapText="1"/>
    </xf>
    <xf numFmtId="0" fontId="31" fillId="0" borderId="0" xfId="0" applyFont="1" applyFill="1" applyAlignment="1">
      <alignment horizontal="right" vertical="top"/>
    </xf>
    <xf numFmtId="0" fontId="31" fillId="0" borderId="0" xfId="0" applyFont="1" applyFill="1" applyAlignment="1">
      <alignment horizontal="left" vertical="top" wrapText="1"/>
    </xf>
    <xf numFmtId="0" fontId="29" fillId="0" borderId="0" xfId="0" applyFont="1" applyFill="1" applyAlignment="1">
      <alignment horizontal="left" vertical="top" wrapText="1"/>
    </xf>
    <xf numFmtId="0" fontId="32" fillId="0" borderId="0" xfId="0" applyFont="1" applyFill="1" applyBorder="1" applyAlignment="1">
      <alignment vertical="top" wrapText="1"/>
    </xf>
    <xf numFmtId="167" fontId="34" fillId="0" borderId="0" xfId="0" applyNumberFormat="1" applyFont="1" applyFill="1" applyAlignment="1">
      <alignment horizontal="center"/>
    </xf>
    <xf numFmtId="0" fontId="31" fillId="0" borderId="0" xfId="0" applyFont="1"/>
    <xf numFmtId="4" fontId="34" fillId="0" borderId="0" xfId="0" applyNumberFormat="1" applyFont="1" applyFill="1" applyAlignment="1">
      <alignment horizontal="center"/>
    </xf>
    <xf numFmtId="0" fontId="29" fillId="0" borderId="0" xfId="0" applyFont="1" applyFill="1" applyAlignment="1"/>
    <xf numFmtId="0" fontId="26" fillId="4" borderId="25" xfId="0" applyNumberFormat="1" applyFont="1" applyFill="1" applyBorder="1" applyAlignment="1">
      <alignment horizontal="center"/>
    </xf>
    <xf numFmtId="0" fontId="31" fillId="0" borderId="0" xfId="0" applyFont="1" applyFill="1" applyAlignment="1"/>
    <xf numFmtId="0" fontId="31" fillId="0" borderId="0" xfId="0" applyFont="1" applyAlignment="1"/>
    <xf numFmtId="3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32" fillId="0" borderId="0" xfId="3" applyFont="1" applyFill="1" applyBorder="1" applyAlignment="1" applyProtection="1">
      <alignment horizontal="center"/>
      <protection locked="0"/>
    </xf>
    <xf numFmtId="4" fontId="32" fillId="0" borderId="0" xfId="3" applyNumberFormat="1" applyFont="1" applyFill="1" applyBorder="1" applyAlignment="1" applyProtection="1">
      <alignment horizontal="center"/>
    </xf>
    <xf numFmtId="4" fontId="32" fillId="0" borderId="0" xfId="3" applyNumberFormat="1" applyFont="1" applyFill="1" applyBorder="1" applyAlignment="1" applyProtection="1">
      <protection locked="0"/>
    </xf>
    <xf numFmtId="4" fontId="32" fillId="0" borderId="0" xfId="3" applyNumberFormat="1" applyFont="1" applyFill="1" applyBorder="1" applyAlignment="1" applyProtection="1"/>
    <xf numFmtId="49" fontId="25" fillId="0" borderId="0" xfId="0" applyNumberFormat="1" applyFont="1" applyFill="1" applyAlignment="1">
      <alignment horizontal="right"/>
    </xf>
    <xf numFmtId="1" fontId="25" fillId="0" borderId="0" xfId="0" applyNumberFormat="1" applyFont="1" applyFill="1" applyAlignment="1">
      <alignment horizontal="center"/>
    </xf>
    <xf numFmtId="0" fontId="30" fillId="0" borderId="6" xfId="3" applyNumberFormat="1" applyFont="1" applyFill="1" applyBorder="1" applyAlignment="1" applyProtection="1">
      <alignment horizontal="right" vertical="top"/>
    </xf>
    <xf numFmtId="0" fontId="30" fillId="0" borderId="11" xfId="3" applyNumberFormat="1" applyFont="1" applyFill="1" applyBorder="1" applyAlignment="1" applyProtection="1">
      <alignment horizontal="right" vertical="top"/>
    </xf>
    <xf numFmtId="0" fontId="30" fillId="0" borderId="0" xfId="3" applyNumberFormat="1" applyFont="1" applyFill="1" applyAlignment="1" applyProtection="1">
      <alignment horizontal="right" vertical="top"/>
    </xf>
    <xf numFmtId="0" fontId="29" fillId="0" borderId="0" xfId="3" applyFont="1" applyFill="1" applyAlignment="1" applyProtection="1">
      <alignment horizontal="left" vertical="top" wrapText="1"/>
      <protection locked="0"/>
    </xf>
    <xf numFmtId="0" fontId="30" fillId="0" borderId="0" xfId="3" applyNumberFormat="1" applyFont="1" applyFill="1" applyBorder="1" applyAlignment="1" applyProtection="1">
      <alignment horizontal="right" vertical="top"/>
    </xf>
    <xf numFmtId="0" fontId="25" fillId="0" borderId="0" xfId="0" applyFont="1" applyFill="1" applyBorder="1" applyAlignment="1">
      <alignment vertical="top" wrapText="1"/>
    </xf>
    <xf numFmtId="167" fontId="25" fillId="0" borderId="0" xfId="0" applyNumberFormat="1" applyFont="1" applyAlignment="1">
      <alignment horizontal="right"/>
    </xf>
    <xf numFmtId="3" fontId="25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wrapText="1"/>
    </xf>
    <xf numFmtId="3" fontId="29" fillId="0" borderId="0" xfId="0" applyNumberFormat="1" applyFont="1" applyFill="1" applyAlignment="1">
      <alignment horizontal="center"/>
    </xf>
    <xf numFmtId="0" fontId="12" fillId="0" borderId="0" xfId="0" applyFont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26" fillId="0" borderId="3" xfId="0" applyFont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5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vertical="top" wrapText="1"/>
    </xf>
    <xf numFmtId="0" fontId="25" fillId="0" borderId="6" xfId="0" applyFont="1" applyFill="1" applyBorder="1" applyAlignment="1">
      <alignment vertical="top" wrapText="1"/>
    </xf>
    <xf numFmtId="0" fontId="29" fillId="0" borderId="11" xfId="3" applyFont="1" applyFill="1" applyBorder="1" applyAlignment="1" applyProtection="1">
      <alignment horizontal="left" vertical="top" wrapText="1"/>
      <protection locked="0"/>
    </xf>
  </cellXfs>
  <cellStyles count="14">
    <cellStyle name="Euro" xfId="1" xr:uid="{00000000-0005-0000-0000-000000000000}"/>
    <cellStyle name="Euro 2" xfId="6" xr:uid="{00000000-0005-0000-0000-000001000000}"/>
    <cellStyle name="Followed Hyperlink" xfId="9" builtinId="9" hidden="1"/>
    <cellStyle name="Followed Hyperlink" xfId="11" builtinId="9" hidden="1"/>
    <cellStyle name="Followed Hyperlink" xfId="13" builtinId="9" hidden="1"/>
    <cellStyle name="Hyperlink" xfId="8" builtinId="8" hidden="1"/>
    <cellStyle name="Hyperlink" xfId="10" builtinId="8" hidden="1"/>
    <cellStyle name="Hyperlink" xfId="12" builtinId="8" hidden="1"/>
    <cellStyle name="Navadno 2" xfId="2" xr:uid="{00000000-0005-0000-0000-000008000000}"/>
    <cellStyle name="Navadno 2 2" xfId="5" xr:uid="{00000000-0005-0000-0000-000009000000}"/>
    <cellStyle name="Navadno 3" xfId="7" xr:uid="{00000000-0005-0000-0000-00000A000000}"/>
    <cellStyle name="Navadno_GRADBENO-OBRT.DELA" xfId="3" xr:uid="{00000000-0005-0000-0000-00000B000000}"/>
    <cellStyle name="Normal" xfId="0" builtinId="0"/>
    <cellStyle name="Normal 2" xfId="4" xr:uid="{00000000-0005-0000-0000-00000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CD5B5"/>
      <rgbColor rgb="00A0E0E0"/>
      <rgbColor rgb="00600080"/>
      <rgbColor rgb="00F7921D"/>
      <rgbColor rgb="000080C0"/>
      <rgbColor rgb="00BFBFBF"/>
      <rgbColor rgb="00000080"/>
      <rgbColor rgb="00FF00FF"/>
      <rgbColor rgb="00FFC000"/>
      <rgbColor rgb="0000FFFF"/>
      <rgbColor rgb="00800080"/>
      <rgbColor rgb="00800000"/>
      <rgbColor rgb="00008080"/>
      <rgbColor rgb="000000FF"/>
      <rgbColor rgb="0000CFFF"/>
      <rgbColor rgb="0069FFFF"/>
      <rgbColor rgb="00D7E4BD"/>
      <rgbColor rgb="00FFFF80"/>
      <rgbColor rgb="00A6CAF0"/>
      <rgbColor rgb="00FF9900"/>
      <rgbColor rgb="00B38FEE"/>
      <rgbColor rgb="00D9D9D9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333333"/>
      <rgbColor rgb="00993300"/>
      <rgbColor rgb="0085396A"/>
      <rgbColor rgb="004A3285"/>
      <rgbColor rgb="0040404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zoomScale="134" zoomScaleNormal="90" zoomScalePageLayoutView="90" workbookViewId="0">
      <selection activeCell="F31" sqref="F31"/>
    </sheetView>
  </sheetViews>
  <sheetFormatPr baseColWidth="10" defaultColWidth="12.5" defaultRowHeight="13"/>
  <cols>
    <col min="6" max="6" width="17" customWidth="1"/>
  </cols>
  <sheetData>
    <row r="1" spans="1:6" ht="14">
      <c r="A1" s="1"/>
      <c r="B1" s="1"/>
      <c r="C1" s="1"/>
      <c r="D1" s="1"/>
    </row>
    <row r="2" spans="1:6" ht="14">
      <c r="A2" s="1"/>
      <c r="B2" s="1"/>
      <c r="C2" s="1"/>
      <c r="D2" s="1"/>
    </row>
    <row r="3" spans="1:6" ht="21">
      <c r="A3" s="2" t="s">
        <v>0</v>
      </c>
      <c r="B3" s="3"/>
      <c r="C3" s="1"/>
      <c r="D3" s="1"/>
    </row>
    <row r="4" spans="1:6" ht="21">
      <c r="A4" s="4"/>
      <c r="B4" s="1"/>
      <c r="C4" s="1"/>
      <c r="D4" s="1"/>
    </row>
    <row r="5" spans="1:6" ht="21">
      <c r="A5" s="3"/>
      <c r="B5" s="1"/>
      <c r="C5" s="1"/>
      <c r="D5" s="1"/>
    </row>
    <row r="6" spans="1:6" ht="15">
      <c r="A6" s="5"/>
      <c r="B6" s="6"/>
      <c r="C6" s="6"/>
      <c r="D6" s="7"/>
      <c r="E6" s="38" t="s">
        <v>1</v>
      </c>
      <c r="F6" s="39" t="s">
        <v>2</v>
      </c>
    </row>
    <row r="7" spans="1:6" ht="15">
      <c r="A7" s="5" t="s">
        <v>3</v>
      </c>
      <c r="B7" s="6"/>
      <c r="C7" s="6"/>
      <c r="D7" s="8"/>
      <c r="E7" s="38" t="s">
        <v>4</v>
      </c>
      <c r="F7" s="40" t="s">
        <v>67</v>
      </c>
    </row>
    <row r="8" spans="1:6" ht="15">
      <c r="A8" s="5" t="s">
        <v>5</v>
      </c>
      <c r="B8" s="6"/>
      <c r="C8" s="6"/>
      <c r="D8" s="8"/>
      <c r="E8" s="6" t="s">
        <v>6</v>
      </c>
      <c r="F8" s="8" t="s">
        <v>7</v>
      </c>
    </row>
    <row r="9" spans="1:6" ht="15">
      <c r="A9" s="9"/>
      <c r="B9" s="6"/>
      <c r="C9" s="10"/>
      <c r="D9" s="11"/>
      <c r="E9" s="10" t="s">
        <v>54</v>
      </c>
      <c r="F9" s="11" t="s">
        <v>51</v>
      </c>
    </row>
    <row r="10" spans="1:6" ht="15">
      <c r="A10" s="12" t="s">
        <v>50</v>
      </c>
      <c r="B10" s="6"/>
      <c r="C10" s="10"/>
      <c r="D10" s="13"/>
      <c r="E10" s="10" t="s">
        <v>55</v>
      </c>
      <c r="F10" s="13" t="s">
        <v>8</v>
      </c>
    </row>
    <row r="11" spans="1:6" ht="14">
      <c r="A11" s="1"/>
      <c r="B11" s="14"/>
      <c r="C11" s="10"/>
      <c r="D11" s="13"/>
      <c r="E11" s="10" t="s">
        <v>9</v>
      </c>
      <c r="F11" s="13" t="s">
        <v>8</v>
      </c>
    </row>
    <row r="12" spans="1:6" ht="14">
      <c r="A12" s="1"/>
      <c r="B12" s="14"/>
      <c r="C12" s="6"/>
      <c r="D12" s="13"/>
      <c r="E12" s="6" t="s">
        <v>10</v>
      </c>
      <c r="F12" s="13" t="s">
        <v>8</v>
      </c>
    </row>
    <row r="13" spans="1:6" ht="15">
      <c r="A13" s="12"/>
      <c r="B13" s="1"/>
      <c r="C13" s="1"/>
      <c r="D13" s="1"/>
    </row>
    <row r="14" spans="1:6" ht="15">
      <c r="A14" s="12"/>
      <c r="B14" s="12"/>
      <c r="C14" s="1"/>
      <c r="D14" s="1"/>
    </row>
    <row r="15" spans="1:6" ht="15">
      <c r="A15" s="15" t="s">
        <v>167</v>
      </c>
      <c r="B15" s="16"/>
      <c r="C15" s="1"/>
      <c r="D15" s="1"/>
    </row>
    <row r="16" spans="1:6" ht="15">
      <c r="A16" s="15" t="s">
        <v>168</v>
      </c>
      <c r="B16" s="16"/>
      <c r="C16" s="1"/>
      <c r="D16" s="1"/>
    </row>
    <row r="17" spans="1:6" ht="15">
      <c r="A17" s="15" t="s">
        <v>58</v>
      </c>
      <c r="B17" s="16"/>
      <c r="C17" s="1"/>
      <c r="D17" s="1"/>
    </row>
    <row r="18" spans="1:6" ht="15">
      <c r="A18" s="5"/>
      <c r="B18" s="17"/>
      <c r="C18" s="1"/>
      <c r="D18" s="1"/>
    </row>
    <row r="19" spans="1:6" ht="15">
      <c r="A19" s="5"/>
      <c r="B19" s="17"/>
      <c r="C19" s="1"/>
      <c r="D19" s="1"/>
    </row>
    <row r="20" spans="1:6" ht="37">
      <c r="A20" s="175" t="s">
        <v>11</v>
      </c>
      <c r="B20" s="175"/>
      <c r="C20" s="175"/>
      <c r="D20" s="175"/>
      <c r="E20" s="175"/>
      <c r="F20" s="175"/>
    </row>
    <row r="21" spans="1:6" ht="15">
      <c r="A21" s="5"/>
      <c r="B21" s="17"/>
      <c r="C21" s="1"/>
      <c r="D21" s="1"/>
    </row>
    <row r="22" spans="1:6" ht="14">
      <c r="A22" s="17"/>
      <c r="B22" s="17"/>
      <c r="C22" s="1"/>
      <c r="D22" s="1"/>
    </row>
    <row r="23" spans="1:6" ht="15">
      <c r="A23" s="18"/>
      <c r="B23" s="18"/>
      <c r="C23" s="18"/>
      <c r="D23" s="18"/>
    </row>
    <row r="24" spans="1:6" ht="16">
      <c r="A24" s="19" t="s">
        <v>12</v>
      </c>
      <c r="B24" s="19"/>
      <c r="C24" s="19"/>
      <c r="D24" s="20"/>
    </row>
    <row r="25" spans="1:6" ht="16">
      <c r="A25" s="19"/>
      <c r="B25" s="19"/>
      <c r="C25" s="19"/>
      <c r="D25" s="7"/>
    </row>
    <row r="26" spans="1:6" ht="19">
      <c r="A26" s="176" t="s">
        <v>160</v>
      </c>
      <c r="B26" s="177"/>
      <c r="C26" s="177"/>
      <c r="D26" s="177"/>
      <c r="E26" s="177"/>
      <c r="F26" s="178"/>
    </row>
    <row r="27" spans="1:6" ht="15">
      <c r="A27" s="7"/>
      <c r="B27" s="7"/>
      <c r="C27" s="7"/>
      <c r="D27" s="7"/>
    </row>
    <row r="28" spans="1:6" ht="15">
      <c r="A28" s="21"/>
      <c r="B28" s="22"/>
      <c r="C28" s="22"/>
      <c r="D28" s="22" t="s">
        <v>13</v>
      </c>
      <c r="E28" s="23"/>
      <c r="F28" s="24">
        <f>rekapitulacija!F22</f>
        <v>0</v>
      </c>
    </row>
    <row r="29" spans="1:6" ht="15">
      <c r="A29" s="21"/>
      <c r="B29" s="22"/>
      <c r="C29" s="22"/>
      <c r="D29" s="22" t="s">
        <v>14</v>
      </c>
      <c r="E29" s="23"/>
      <c r="F29" s="24">
        <f>rekapitulacija!F23</f>
        <v>0</v>
      </c>
    </row>
    <row r="30" spans="1:6" ht="15">
      <c r="A30" s="1"/>
      <c r="B30" s="25"/>
      <c r="C30" s="25"/>
      <c r="D30" s="26"/>
    </row>
    <row r="31" spans="1:6" ht="19">
      <c r="A31" s="27" t="s">
        <v>15</v>
      </c>
      <c r="B31" s="28"/>
      <c r="C31" s="28"/>
      <c r="D31" s="28"/>
      <c r="E31" s="29"/>
      <c r="F31" s="30">
        <f>rekapitulacija!F26</f>
        <v>0</v>
      </c>
    </row>
    <row r="32" spans="1:6" ht="14">
      <c r="A32" s="1"/>
      <c r="B32" s="1"/>
      <c r="C32" s="1"/>
      <c r="D32" s="31"/>
    </row>
    <row r="33" spans="1:5" ht="14">
      <c r="A33" s="1"/>
      <c r="B33" s="1"/>
      <c r="C33" s="1"/>
      <c r="D33" s="31"/>
    </row>
    <row r="34" spans="1:5" ht="14">
      <c r="A34" s="32"/>
      <c r="B34" s="33"/>
      <c r="C34" s="33"/>
      <c r="D34" s="31"/>
    </row>
    <row r="35" spans="1:5" ht="14">
      <c r="A35" s="34"/>
      <c r="B35" s="33"/>
      <c r="C35" s="33"/>
      <c r="D35" s="31"/>
    </row>
    <row r="36" spans="1:5" ht="14">
      <c r="A36" s="34"/>
      <c r="B36" s="33"/>
      <c r="C36" s="33"/>
      <c r="D36" s="31"/>
    </row>
    <row r="37" spans="1:5" ht="14">
      <c r="A37" s="1"/>
      <c r="B37" s="1"/>
      <c r="C37" s="1"/>
      <c r="D37" s="31"/>
    </row>
    <row r="38" spans="1:5" ht="14">
      <c r="A38" s="1"/>
      <c r="B38" s="1"/>
      <c r="C38" s="1"/>
      <c r="D38" s="31"/>
    </row>
    <row r="39" spans="1:5" ht="14">
      <c r="A39" s="1"/>
      <c r="B39" s="1"/>
      <c r="C39" s="1"/>
      <c r="D39" s="31"/>
    </row>
    <row r="40" spans="1:5" ht="16">
      <c r="A40" s="19" t="s">
        <v>16</v>
      </c>
      <c r="B40" s="19"/>
      <c r="C40" s="35"/>
      <c r="D40" s="35"/>
      <c r="E40" s="35" t="s">
        <v>17</v>
      </c>
    </row>
    <row r="41" spans="1:5" ht="16">
      <c r="A41" s="19" t="s">
        <v>18</v>
      </c>
      <c r="B41" s="19"/>
      <c r="C41" s="36"/>
      <c r="D41" s="36"/>
      <c r="E41" s="36" t="s">
        <v>19</v>
      </c>
    </row>
    <row r="42" spans="1:5" ht="16">
      <c r="A42" s="37"/>
      <c r="B42" s="37"/>
      <c r="C42" s="37"/>
      <c r="D42" s="37"/>
    </row>
    <row r="43" spans="1:5" ht="16">
      <c r="A43" s="37"/>
      <c r="B43" s="37"/>
      <c r="C43" s="37"/>
      <c r="D43" s="37"/>
    </row>
  </sheetData>
  <mergeCells count="2">
    <mergeCell ref="A20:F20"/>
    <mergeCell ref="A26:F26"/>
  </mergeCells>
  <phoneticPr fontId="21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="134" zoomScaleNormal="134" zoomScalePageLayoutView="134" workbookViewId="0">
      <selection activeCell="F31" sqref="F31"/>
    </sheetView>
  </sheetViews>
  <sheetFormatPr baseColWidth="10" defaultColWidth="12.5" defaultRowHeight="12"/>
  <cols>
    <col min="1" max="1" width="11" style="46" bestFit="1" customWidth="1"/>
    <col min="2" max="2" width="12.5" style="46"/>
    <col min="3" max="3" width="11.83203125" style="46" customWidth="1"/>
    <col min="4" max="5" width="12.5" style="46"/>
    <col min="6" max="6" width="15.5" style="46" customWidth="1"/>
    <col min="7" max="16384" width="12.5" style="46"/>
  </cols>
  <sheetData>
    <row r="1" spans="1:6">
      <c r="A1" s="41" t="s">
        <v>20</v>
      </c>
      <c r="B1" s="42" t="str">
        <f>prva!A15</f>
        <v>ETAŽNI LASTNIKI JURČKOVA 161</v>
      </c>
      <c r="C1" s="43"/>
      <c r="D1" s="44"/>
      <c r="E1" s="43"/>
      <c r="F1" s="45"/>
    </row>
    <row r="2" spans="1:6">
      <c r="A2" s="47"/>
      <c r="B2" s="48" t="str">
        <f>prva!A16</f>
        <v>JURČKOVA CESTA 161</v>
      </c>
      <c r="C2" s="49"/>
      <c r="D2" s="49"/>
      <c r="E2" s="49"/>
      <c r="F2" s="50"/>
    </row>
    <row r="3" spans="1:6">
      <c r="A3" s="47"/>
      <c r="B3" s="48" t="str">
        <f>prva!A17</f>
        <v>1000 LJUBLJANA</v>
      </c>
      <c r="C3" s="49"/>
      <c r="D3" s="51"/>
      <c r="E3" s="49"/>
      <c r="F3" s="50"/>
    </row>
    <row r="4" spans="1:6">
      <c r="A4" s="52"/>
      <c r="B4" s="53"/>
      <c r="C4" s="54"/>
      <c r="D4" s="54"/>
      <c r="E4" s="54"/>
      <c r="F4" s="55"/>
    </row>
    <row r="5" spans="1:6">
      <c r="A5" s="49"/>
      <c r="B5" s="48"/>
      <c r="C5" s="49"/>
      <c r="D5" s="49"/>
      <c r="E5" s="49"/>
      <c r="F5" s="56"/>
    </row>
    <row r="6" spans="1:6">
      <c r="A6" s="57" t="s">
        <v>21</v>
      </c>
      <c r="B6" s="58" t="str">
        <f>B2</f>
        <v>JURČKOVA CESTA 161</v>
      </c>
      <c r="C6" s="59"/>
      <c r="D6" s="58" t="str">
        <f>B3</f>
        <v>1000 LJUBLJANA</v>
      </c>
      <c r="E6" s="59"/>
      <c r="F6" s="60"/>
    </row>
    <row r="7" spans="1:6">
      <c r="A7" s="49"/>
      <c r="B7" s="48"/>
      <c r="C7" s="49"/>
      <c r="D7" s="49"/>
      <c r="E7" s="49"/>
      <c r="F7" s="56"/>
    </row>
    <row r="8" spans="1:6" ht="15.75" customHeight="1">
      <c r="A8" s="57" t="s">
        <v>22</v>
      </c>
      <c r="B8" s="179" t="s">
        <v>172</v>
      </c>
      <c r="C8" s="179"/>
      <c r="D8" s="179"/>
      <c r="E8" s="179"/>
      <c r="F8" s="180"/>
    </row>
    <row r="9" spans="1:6">
      <c r="A9" s="49"/>
      <c r="B9" s="49"/>
      <c r="C9" s="49"/>
      <c r="D9" s="49"/>
      <c r="E9" s="49"/>
      <c r="F9" s="56"/>
    </row>
    <row r="10" spans="1:6">
      <c r="A10" s="49"/>
      <c r="B10" s="49"/>
      <c r="C10" s="49"/>
      <c r="D10" s="49"/>
      <c r="E10" s="49"/>
      <c r="F10" s="56"/>
    </row>
    <row r="11" spans="1:6">
      <c r="A11" s="49"/>
      <c r="B11" s="61" t="s">
        <v>23</v>
      </c>
      <c r="C11" s="62"/>
      <c r="D11" s="62"/>
      <c r="E11" s="62"/>
      <c r="F11" s="63"/>
    </row>
    <row r="12" spans="1:6">
      <c r="A12" s="49"/>
      <c r="B12" s="49"/>
      <c r="C12" s="49"/>
      <c r="D12" s="49"/>
      <c r="E12" s="49"/>
      <c r="F12" s="56"/>
    </row>
    <row r="13" spans="1:6">
      <c r="A13" s="64"/>
      <c r="B13" s="61" t="s">
        <v>24</v>
      </c>
      <c r="C13" s="62"/>
      <c r="D13" s="62"/>
      <c r="E13" s="62"/>
      <c r="F13" s="63"/>
    </row>
    <row r="14" spans="1:6">
      <c r="A14" s="64"/>
      <c r="B14" s="48"/>
      <c r="C14" s="49"/>
      <c r="D14" s="49"/>
      <c r="E14" s="49"/>
      <c r="F14" s="56"/>
    </row>
    <row r="15" spans="1:6">
      <c r="A15" s="65"/>
      <c r="B15" s="49" t="str">
        <f>'GOI dela '!B2</f>
        <v>SANACIJA STREHE</v>
      </c>
      <c r="C15" s="49"/>
      <c r="D15" s="49"/>
      <c r="E15" s="49"/>
      <c r="F15" s="56">
        <f>'GOI dela '!F169</f>
        <v>0</v>
      </c>
    </row>
    <row r="16" spans="1:6">
      <c r="A16" s="65"/>
      <c r="B16" s="49" t="s">
        <v>171</v>
      </c>
      <c r="C16" s="49"/>
      <c r="D16" s="49"/>
      <c r="E16" s="49"/>
      <c r="F16" s="56">
        <f>F15*0.05</f>
        <v>0</v>
      </c>
    </row>
    <row r="17" spans="1:9">
      <c r="A17" s="65"/>
      <c r="B17" s="49" t="str">
        <f>'TI strops'!B2</f>
        <v>TOPLOTNA IZOLACIJA STROPA</v>
      </c>
      <c r="C17" s="49"/>
      <c r="D17" s="49"/>
      <c r="E17" s="49"/>
      <c r="F17" s="171" t="s">
        <v>104</v>
      </c>
    </row>
    <row r="18" spans="1:9">
      <c r="A18" s="65"/>
      <c r="B18" s="49"/>
      <c r="C18" s="49"/>
      <c r="D18" s="49"/>
      <c r="E18" s="49"/>
      <c r="F18" s="56"/>
    </row>
    <row r="19" spans="1:9">
      <c r="A19" s="48"/>
      <c r="B19" s="61" t="s">
        <v>25</v>
      </c>
      <c r="C19" s="66"/>
      <c r="D19" s="66"/>
      <c r="E19" s="66"/>
      <c r="F19" s="67">
        <f>F15+F16</f>
        <v>0</v>
      </c>
      <c r="H19" s="68"/>
      <c r="I19" s="68"/>
    </row>
    <row r="20" spans="1:9">
      <c r="A20" s="48"/>
      <c r="B20" s="48"/>
      <c r="C20" s="48"/>
      <c r="D20" s="48"/>
      <c r="E20" s="48"/>
      <c r="F20" s="69"/>
    </row>
    <row r="21" spans="1:9">
      <c r="A21" s="49"/>
      <c r="B21" s="49"/>
      <c r="C21" s="49"/>
      <c r="D21" s="49"/>
      <c r="E21" s="49"/>
      <c r="F21" s="56"/>
    </row>
    <row r="22" spans="1:9">
      <c r="A22" s="49"/>
      <c r="B22" s="70" t="s">
        <v>26</v>
      </c>
      <c r="C22" s="71"/>
      <c r="D22" s="71"/>
      <c r="E22" s="71"/>
      <c r="F22" s="72">
        <f>F19</f>
        <v>0</v>
      </c>
    </row>
    <row r="23" spans="1:9">
      <c r="A23" s="49"/>
      <c r="B23" s="73" t="s">
        <v>27</v>
      </c>
      <c r="C23" s="49"/>
      <c r="D23" s="49"/>
      <c r="E23" s="49"/>
      <c r="F23" s="74">
        <f>F22*0.095</f>
        <v>0</v>
      </c>
    </row>
    <row r="24" spans="1:9">
      <c r="A24" s="49"/>
      <c r="B24" s="75" t="s">
        <v>28</v>
      </c>
      <c r="C24" s="76"/>
      <c r="D24" s="77"/>
      <c r="E24" s="77"/>
      <c r="F24" s="78">
        <f>F23+F22</f>
        <v>0</v>
      </c>
    </row>
    <row r="25" spans="1:9">
      <c r="A25" s="49"/>
      <c r="B25" s="48"/>
      <c r="C25" s="49"/>
      <c r="D25" s="49"/>
      <c r="E25" s="49"/>
      <c r="F25" s="56"/>
    </row>
    <row r="26" spans="1:9">
      <c r="A26" s="49"/>
      <c r="B26" s="79" t="s">
        <v>29</v>
      </c>
      <c r="C26" s="80"/>
      <c r="D26" s="80"/>
      <c r="E26" s="80"/>
      <c r="F26" s="81">
        <f>F24</f>
        <v>0</v>
      </c>
    </row>
  </sheetData>
  <mergeCells count="1">
    <mergeCell ref="B8:F8"/>
  </mergeCells>
  <phoneticPr fontId="21" type="noConversion"/>
  <pageMargins left="0.7" right="0.7" top="0.75" bottom="0.75" header="0.51180555555555551" footer="0.3"/>
  <pageSetup paperSize="9" firstPageNumber="0" orientation="portrait" horizontalDpi="300" verticalDpi="300"/>
  <headerFooter alignWithMargins="0">
    <oddFooter>&amp;C&amp;"Calibri,Regular"&amp;P/&amp;N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70"/>
  <sheetViews>
    <sheetView topLeftCell="A127" zoomScale="160" zoomScaleNormal="160" zoomScalePageLayoutView="134" workbookViewId="0">
      <selection activeCell="D61" sqref="D61"/>
    </sheetView>
  </sheetViews>
  <sheetFormatPr baseColWidth="10" defaultColWidth="12.1640625" defaultRowHeight="12"/>
  <cols>
    <col min="1" max="1" width="7.33203125" style="82" bestFit="1" customWidth="1"/>
    <col min="2" max="2" width="38.83203125" style="114" customWidth="1"/>
    <col min="3" max="3" width="3.1640625" style="84" bestFit="1" customWidth="1"/>
    <col min="4" max="4" width="6.83203125" style="85" bestFit="1" customWidth="1"/>
    <col min="5" max="5" width="11.5" style="84" customWidth="1"/>
    <col min="6" max="6" width="11.1640625" style="84" customWidth="1"/>
    <col min="7" max="7" width="12.1640625" style="49"/>
    <col min="8" max="8" width="35.5" style="49" customWidth="1"/>
    <col min="9" max="16384" width="12.1640625" style="49"/>
  </cols>
  <sheetData>
    <row r="2" spans="1:8" ht="13">
      <c r="A2" s="82" t="s">
        <v>30</v>
      </c>
      <c r="B2" s="83" t="s">
        <v>160</v>
      </c>
      <c r="E2" s="86"/>
      <c r="F2" s="86"/>
    </row>
    <row r="3" spans="1:8" ht="13">
      <c r="A3" s="87"/>
      <c r="B3" s="88" t="s">
        <v>31</v>
      </c>
      <c r="C3" s="89" t="s">
        <v>32</v>
      </c>
      <c r="D3" s="90" t="s">
        <v>53</v>
      </c>
      <c r="E3" s="91" t="s">
        <v>33</v>
      </c>
      <c r="F3" s="91" t="s">
        <v>34</v>
      </c>
      <c r="H3" s="92"/>
    </row>
    <row r="4" spans="1:8" ht="13" thickTop="1">
      <c r="A4" s="93"/>
      <c r="B4" s="94"/>
      <c r="C4" s="95"/>
      <c r="D4" s="96"/>
      <c r="E4" s="97"/>
      <c r="F4" s="97"/>
      <c r="H4" s="92"/>
    </row>
    <row r="5" spans="1:8" ht="13">
      <c r="A5" s="98" t="s">
        <v>35</v>
      </c>
      <c r="B5" s="99" t="s">
        <v>64</v>
      </c>
      <c r="C5" s="100" t="s">
        <v>36</v>
      </c>
      <c r="D5" s="164">
        <v>1</v>
      </c>
      <c r="E5" s="102">
        <v>0</v>
      </c>
      <c r="F5" s="102">
        <f>D5*E5</f>
        <v>0</v>
      </c>
      <c r="G5" s="103"/>
    </row>
    <row r="6" spans="1:8" ht="13">
      <c r="A6" s="104" t="s">
        <v>37</v>
      </c>
      <c r="B6" s="105" t="s">
        <v>68</v>
      </c>
      <c r="E6" s="106"/>
      <c r="F6" s="86"/>
      <c r="H6" s="92"/>
    </row>
    <row r="7" spans="1:8" ht="26">
      <c r="A7" s="104"/>
      <c r="B7" s="105" t="s">
        <v>69</v>
      </c>
      <c r="E7" s="106"/>
      <c r="F7" s="86"/>
      <c r="H7" s="92"/>
    </row>
    <row r="8" spans="1:8" ht="12" customHeight="1">
      <c r="A8" s="104" t="s">
        <v>56</v>
      </c>
      <c r="B8" s="105" t="s">
        <v>57</v>
      </c>
      <c r="E8" s="86"/>
      <c r="F8" s="86"/>
      <c r="H8" s="92"/>
    </row>
    <row r="9" spans="1:8" ht="13">
      <c r="A9" s="104" t="s">
        <v>56</v>
      </c>
      <c r="B9" s="105" t="s">
        <v>52</v>
      </c>
      <c r="E9" s="86"/>
      <c r="F9" s="86"/>
      <c r="H9" s="92"/>
    </row>
    <row r="10" spans="1:8" ht="13">
      <c r="A10" s="104" t="s">
        <v>56</v>
      </c>
      <c r="B10" s="107" t="s">
        <v>70</v>
      </c>
      <c r="E10" s="86"/>
      <c r="F10" s="86"/>
      <c r="H10" s="92"/>
    </row>
    <row r="11" spans="1:8" ht="13">
      <c r="A11" s="104"/>
      <c r="B11" s="107" t="s">
        <v>71</v>
      </c>
      <c r="E11" s="86"/>
      <c r="F11" s="86"/>
      <c r="H11" s="92"/>
    </row>
    <row r="12" spans="1:8" ht="13">
      <c r="A12" s="104" t="s">
        <v>56</v>
      </c>
      <c r="B12" s="105" t="s">
        <v>72</v>
      </c>
      <c r="E12" s="86"/>
      <c r="F12" s="86"/>
      <c r="H12" s="92"/>
    </row>
    <row r="13" spans="1:8" ht="13">
      <c r="A13" s="104"/>
      <c r="B13" s="105" t="s">
        <v>73</v>
      </c>
      <c r="E13" s="86"/>
      <c r="F13" s="86"/>
      <c r="H13" s="92"/>
    </row>
    <row r="14" spans="1:8" s="46" customFormat="1" ht="13">
      <c r="A14" s="108" t="s">
        <v>56</v>
      </c>
      <c r="B14" s="109" t="s">
        <v>74</v>
      </c>
      <c r="C14" s="110"/>
      <c r="D14" s="111"/>
      <c r="E14" s="112"/>
      <c r="F14" s="112"/>
      <c r="H14" s="113"/>
    </row>
    <row r="15" spans="1:8" ht="26">
      <c r="A15" s="104" t="s">
        <v>56</v>
      </c>
      <c r="B15" s="105" t="s">
        <v>75</v>
      </c>
      <c r="E15" s="86"/>
      <c r="F15" s="86"/>
      <c r="H15" s="92"/>
    </row>
    <row r="16" spans="1:8" ht="13">
      <c r="A16" s="104"/>
      <c r="B16" s="105" t="s">
        <v>76</v>
      </c>
      <c r="E16" s="86"/>
      <c r="F16" s="86"/>
      <c r="H16" s="92"/>
    </row>
    <row r="17" spans="1:9" ht="13">
      <c r="A17" s="104" t="s">
        <v>56</v>
      </c>
      <c r="B17" s="114" t="s">
        <v>38</v>
      </c>
      <c r="E17" s="86"/>
      <c r="F17" s="86"/>
      <c r="H17" s="92"/>
    </row>
    <row r="18" spans="1:9" s="46" customFormat="1" ht="13">
      <c r="A18" s="108" t="s">
        <v>56</v>
      </c>
      <c r="B18" s="109" t="s">
        <v>65</v>
      </c>
      <c r="C18" s="110"/>
      <c r="D18" s="111"/>
      <c r="E18" s="112"/>
      <c r="F18" s="112"/>
      <c r="H18" s="113"/>
    </row>
    <row r="19" spans="1:9" ht="13">
      <c r="A19" s="104" t="s">
        <v>56</v>
      </c>
      <c r="B19" s="115" t="s">
        <v>42</v>
      </c>
      <c r="E19" s="86"/>
      <c r="F19" s="86"/>
      <c r="H19" s="92"/>
    </row>
    <row r="20" spans="1:9" ht="13">
      <c r="A20" s="104" t="s">
        <v>56</v>
      </c>
      <c r="B20" s="115" t="s">
        <v>43</v>
      </c>
      <c r="E20" s="86"/>
      <c r="F20" s="86"/>
      <c r="H20" s="92"/>
    </row>
    <row r="21" spans="1:9">
      <c r="A21" s="104"/>
      <c r="B21" s="115"/>
      <c r="E21" s="86"/>
      <c r="F21" s="86"/>
      <c r="H21" s="92"/>
    </row>
    <row r="22" spans="1:9" s="46" customFormat="1" ht="13">
      <c r="A22" s="116" t="s">
        <v>39</v>
      </c>
      <c r="B22" s="117" t="s">
        <v>105</v>
      </c>
      <c r="C22" s="100" t="s">
        <v>36</v>
      </c>
      <c r="D22" s="172">
        <v>1</v>
      </c>
      <c r="E22" s="102">
        <v>0</v>
      </c>
      <c r="F22" s="102">
        <f>D22*E22</f>
        <v>0</v>
      </c>
      <c r="H22" s="140"/>
      <c r="I22" s="140"/>
    </row>
    <row r="23" spans="1:9" s="46" customFormat="1" ht="13">
      <c r="A23" s="119" t="s">
        <v>37</v>
      </c>
      <c r="B23" s="120" t="s">
        <v>106</v>
      </c>
      <c r="C23" s="100"/>
      <c r="D23" s="118"/>
      <c r="E23" s="102"/>
      <c r="F23" s="102"/>
    </row>
    <row r="24" spans="1:9" ht="13">
      <c r="A24" s="119" t="s">
        <v>37</v>
      </c>
      <c r="B24" s="120" t="s">
        <v>42</v>
      </c>
      <c r="C24" s="100"/>
      <c r="D24" s="118"/>
      <c r="E24" s="102"/>
      <c r="F24" s="102"/>
    </row>
    <row r="25" spans="1:9" s="103" customFormat="1" ht="13">
      <c r="A25" s="119" t="s">
        <v>37</v>
      </c>
      <c r="B25" s="121" t="s">
        <v>43</v>
      </c>
      <c r="C25" s="100"/>
      <c r="D25" s="118"/>
      <c r="E25" s="102"/>
      <c r="F25" s="102"/>
    </row>
    <row r="26" spans="1:9" s="103" customFormat="1">
      <c r="A26" s="104"/>
      <c r="B26" s="115"/>
      <c r="C26" s="84"/>
      <c r="D26" s="85"/>
      <c r="E26" s="86"/>
      <c r="F26" s="86"/>
    </row>
    <row r="27" spans="1:9" ht="13">
      <c r="A27" s="116" t="s">
        <v>44</v>
      </c>
      <c r="B27" s="122" t="s">
        <v>108</v>
      </c>
      <c r="C27" s="100" t="s">
        <v>66</v>
      </c>
      <c r="D27" s="123">
        <f>132.64*0.05</f>
        <v>6.6319999999999997</v>
      </c>
      <c r="E27" s="102">
        <v>0</v>
      </c>
      <c r="F27" s="102">
        <f>D27*E27</f>
        <v>0</v>
      </c>
    </row>
    <row r="28" spans="1:9" ht="13">
      <c r="A28" s="116"/>
      <c r="B28" s="122" t="s">
        <v>107</v>
      </c>
      <c r="C28" s="100"/>
      <c r="D28" s="123"/>
      <c r="E28" s="102"/>
      <c r="F28" s="102"/>
    </row>
    <row r="29" spans="1:9" ht="13">
      <c r="A29" s="116"/>
      <c r="B29" s="122" t="s">
        <v>152</v>
      </c>
      <c r="C29" s="100"/>
      <c r="D29" s="123"/>
      <c r="E29" s="102"/>
      <c r="F29" s="102"/>
    </row>
    <row r="30" spans="1:9" ht="13">
      <c r="A30" s="163" t="s">
        <v>56</v>
      </c>
      <c r="B30" s="170" t="s">
        <v>111</v>
      </c>
      <c r="C30" s="100"/>
      <c r="D30" s="123"/>
      <c r="E30" s="102"/>
      <c r="F30" s="102"/>
    </row>
    <row r="31" spans="1:9" ht="13">
      <c r="A31" s="119" t="s">
        <v>37</v>
      </c>
      <c r="B31" s="170" t="s">
        <v>153</v>
      </c>
      <c r="C31" s="100"/>
      <c r="D31" s="123"/>
      <c r="E31" s="102"/>
      <c r="F31" s="102"/>
    </row>
    <row r="32" spans="1:9" ht="13">
      <c r="A32" s="119" t="s">
        <v>37</v>
      </c>
      <c r="B32" s="122" t="s">
        <v>42</v>
      </c>
      <c r="C32" s="100"/>
      <c r="D32" s="118"/>
      <c r="E32" s="102"/>
      <c r="F32" s="102"/>
    </row>
    <row r="33" spans="1:9" s="103" customFormat="1" ht="13">
      <c r="A33" s="119" t="s">
        <v>37</v>
      </c>
      <c r="B33" s="122" t="s">
        <v>49</v>
      </c>
      <c r="C33" s="100"/>
      <c r="D33" s="118"/>
      <c r="E33" s="102"/>
      <c r="F33" s="102"/>
    </row>
    <row r="34" spans="1:9" s="103" customFormat="1">
      <c r="A34" s="104"/>
      <c r="B34" s="115"/>
      <c r="C34" s="84"/>
      <c r="D34" s="85"/>
      <c r="E34" s="86"/>
      <c r="F34" s="86"/>
    </row>
    <row r="35" spans="1:9" ht="13">
      <c r="A35" s="116" t="s">
        <v>45</v>
      </c>
      <c r="B35" s="170" t="s">
        <v>117</v>
      </c>
      <c r="C35" s="100" t="s">
        <v>40</v>
      </c>
      <c r="D35" s="123">
        <f>102.14+(222.63-132.64)</f>
        <v>192.13</v>
      </c>
      <c r="E35" s="102">
        <v>0</v>
      </c>
      <c r="F35" s="102">
        <f>D35*E35</f>
        <v>0</v>
      </c>
    </row>
    <row r="36" spans="1:9" ht="13">
      <c r="A36" s="116"/>
      <c r="B36" s="170" t="s">
        <v>166</v>
      </c>
      <c r="C36" s="100"/>
      <c r="D36" s="123"/>
      <c r="E36" s="102"/>
      <c r="F36" s="102"/>
    </row>
    <row r="37" spans="1:9" ht="13">
      <c r="A37" s="119" t="s">
        <v>37</v>
      </c>
      <c r="B37" s="170" t="s">
        <v>42</v>
      </c>
      <c r="C37" s="100"/>
      <c r="D37" s="118"/>
      <c r="E37" s="102"/>
      <c r="F37" s="102"/>
    </row>
    <row r="38" spans="1:9" s="103" customFormat="1" ht="13">
      <c r="A38" s="119" t="s">
        <v>37</v>
      </c>
      <c r="B38" s="170" t="s">
        <v>49</v>
      </c>
      <c r="C38" s="100"/>
      <c r="D38" s="118"/>
      <c r="E38" s="102"/>
      <c r="F38" s="102"/>
    </row>
    <row r="39" spans="1:9" s="103" customFormat="1">
      <c r="A39" s="104"/>
      <c r="B39" s="115"/>
      <c r="C39" s="84"/>
      <c r="D39" s="85"/>
      <c r="E39" s="86"/>
      <c r="F39" s="86"/>
    </row>
    <row r="40" spans="1:9" ht="13">
      <c r="A40" s="116" t="s">
        <v>47</v>
      </c>
      <c r="B40" s="170" t="s">
        <v>118</v>
      </c>
      <c r="C40" s="100" t="s">
        <v>40</v>
      </c>
      <c r="D40" s="123">
        <v>5</v>
      </c>
      <c r="E40" s="102">
        <v>0</v>
      </c>
      <c r="F40" s="102">
        <f>D40*E40</f>
        <v>0</v>
      </c>
    </row>
    <row r="41" spans="1:9" ht="13">
      <c r="A41" s="116"/>
      <c r="B41" s="170" t="s">
        <v>119</v>
      </c>
      <c r="C41" s="100"/>
      <c r="D41" s="123"/>
      <c r="E41" s="102"/>
      <c r="F41" s="102"/>
    </row>
    <row r="42" spans="1:9" ht="13">
      <c r="A42" s="104" t="s">
        <v>37</v>
      </c>
      <c r="B42" s="134" t="s">
        <v>77</v>
      </c>
      <c r="D42" s="133"/>
      <c r="E42" s="86"/>
      <c r="F42" s="86"/>
    </row>
    <row r="43" spans="1:9" ht="13">
      <c r="A43" s="119" t="s">
        <v>37</v>
      </c>
      <c r="B43" s="170" t="s">
        <v>42</v>
      </c>
      <c r="C43" s="100"/>
      <c r="D43" s="118"/>
      <c r="E43" s="102"/>
      <c r="F43" s="102"/>
    </row>
    <row r="44" spans="1:9" s="103" customFormat="1" ht="13">
      <c r="A44" s="119" t="s">
        <v>37</v>
      </c>
      <c r="B44" s="170" t="s">
        <v>49</v>
      </c>
      <c r="C44" s="100"/>
      <c r="D44" s="118"/>
      <c r="E44" s="102"/>
      <c r="F44" s="102"/>
    </row>
    <row r="45" spans="1:9">
      <c r="A45" s="129"/>
      <c r="B45" s="120"/>
      <c r="C45" s="130"/>
      <c r="D45" s="131"/>
      <c r="E45" s="131"/>
      <c r="F45" s="131"/>
    </row>
    <row r="46" spans="1:9" s="46" customFormat="1" ht="13">
      <c r="A46" s="116" t="s">
        <v>62</v>
      </c>
      <c r="B46" s="120" t="s">
        <v>109</v>
      </c>
      <c r="C46" s="100" t="s">
        <v>40</v>
      </c>
      <c r="D46" s="118">
        <v>50</v>
      </c>
      <c r="E46" s="102">
        <v>0</v>
      </c>
      <c r="F46" s="102">
        <f>D46*E46</f>
        <v>0</v>
      </c>
      <c r="H46" s="140"/>
      <c r="I46" s="140"/>
    </row>
    <row r="47" spans="1:9" s="46" customFormat="1" ht="13">
      <c r="A47" s="104"/>
      <c r="B47" s="132" t="s">
        <v>110</v>
      </c>
      <c r="C47" s="84"/>
      <c r="D47" s="133"/>
      <c r="E47" s="106"/>
      <c r="F47" s="86"/>
    </row>
    <row r="48" spans="1:9" s="46" customFormat="1" ht="13">
      <c r="A48" s="104" t="s">
        <v>37</v>
      </c>
      <c r="B48" s="137" t="s">
        <v>112</v>
      </c>
      <c r="C48" s="84"/>
      <c r="D48" s="133"/>
      <c r="E48" s="86"/>
      <c r="F48" s="86"/>
    </row>
    <row r="49" spans="1:8" ht="13">
      <c r="A49" s="146" t="s">
        <v>56</v>
      </c>
      <c r="B49" s="120" t="s">
        <v>113</v>
      </c>
      <c r="C49" s="138"/>
      <c r="D49" s="152"/>
      <c r="E49" s="150"/>
      <c r="F49" s="136"/>
    </row>
    <row r="50" spans="1:8" ht="13">
      <c r="A50" s="146" t="s">
        <v>56</v>
      </c>
      <c r="B50" s="145" t="s">
        <v>93</v>
      </c>
      <c r="C50" s="138"/>
      <c r="D50" s="152"/>
      <c r="E50" s="150"/>
      <c r="F50" s="136"/>
    </row>
    <row r="51" spans="1:8" ht="13">
      <c r="A51" s="146" t="s">
        <v>56</v>
      </c>
      <c r="B51" s="137" t="s">
        <v>114</v>
      </c>
      <c r="C51" s="138"/>
      <c r="D51" s="152"/>
      <c r="E51" s="150"/>
      <c r="F51" s="136"/>
    </row>
    <row r="52" spans="1:8" s="103" customFormat="1" ht="13">
      <c r="A52" s="146" t="s">
        <v>56</v>
      </c>
      <c r="B52" s="137" t="s">
        <v>81</v>
      </c>
      <c r="C52" s="138"/>
      <c r="D52" s="152"/>
      <c r="E52" s="150"/>
      <c r="F52" s="136"/>
    </row>
    <row r="53" spans="1:8" ht="13">
      <c r="A53" s="146" t="s">
        <v>56</v>
      </c>
      <c r="B53" s="145" t="s">
        <v>59</v>
      </c>
      <c r="C53" s="138"/>
      <c r="D53" s="152"/>
      <c r="E53" s="150"/>
      <c r="F53" s="136"/>
    </row>
    <row r="54" spans="1:8" s="46" customFormat="1" ht="13">
      <c r="A54" s="146" t="s">
        <v>56</v>
      </c>
      <c r="B54" s="132" t="s">
        <v>115</v>
      </c>
      <c r="C54" s="84"/>
      <c r="D54" s="133"/>
      <c r="E54" s="86"/>
      <c r="F54" s="86"/>
    </row>
    <row r="55" spans="1:8" s="46" customFormat="1" ht="13">
      <c r="A55" s="146" t="s">
        <v>56</v>
      </c>
      <c r="B55" s="132" t="s">
        <v>116</v>
      </c>
      <c r="C55" s="84"/>
      <c r="D55" s="133"/>
      <c r="E55" s="86"/>
      <c r="F55" s="86"/>
    </row>
    <row r="56" spans="1:8" ht="13">
      <c r="A56" s="104" t="s">
        <v>37</v>
      </c>
      <c r="B56" s="134" t="s">
        <v>77</v>
      </c>
      <c r="D56" s="133"/>
      <c r="E56" s="86"/>
      <c r="F56" s="86"/>
    </row>
    <row r="57" spans="1:8" s="103" customFormat="1" ht="13">
      <c r="A57" s="104" t="s">
        <v>37</v>
      </c>
      <c r="B57" s="132" t="s">
        <v>42</v>
      </c>
      <c r="C57" s="84"/>
      <c r="D57" s="133"/>
      <c r="E57" s="86"/>
      <c r="F57" s="86"/>
    </row>
    <row r="58" spans="1:8" ht="13">
      <c r="A58" s="104" t="s">
        <v>37</v>
      </c>
      <c r="B58" s="92" t="s">
        <v>43</v>
      </c>
      <c r="D58" s="133"/>
      <c r="E58" s="86"/>
      <c r="F58" s="86"/>
    </row>
    <row r="59" spans="1:8">
      <c r="D59" s="135"/>
    </row>
    <row r="60" spans="1:8" ht="13">
      <c r="A60" s="116" t="s">
        <v>63</v>
      </c>
      <c r="B60" s="114" t="s">
        <v>173</v>
      </c>
      <c r="C60" s="110" t="s">
        <v>40</v>
      </c>
      <c r="D60" s="143">
        <v>120</v>
      </c>
      <c r="E60" s="112">
        <v>0</v>
      </c>
      <c r="F60" s="112">
        <f>D60*E60</f>
        <v>0</v>
      </c>
    </row>
    <row r="61" spans="1:8" ht="13">
      <c r="A61" s="119"/>
      <c r="B61" s="114" t="s">
        <v>120</v>
      </c>
      <c r="D61" s="135"/>
    </row>
    <row r="62" spans="1:8" s="151" customFormat="1" ht="13">
      <c r="A62" s="119" t="s">
        <v>37</v>
      </c>
      <c r="B62" s="109" t="s">
        <v>127</v>
      </c>
      <c r="C62" s="110"/>
      <c r="D62" s="143"/>
      <c r="E62" s="112"/>
      <c r="F62" s="112"/>
    </row>
    <row r="63" spans="1:8" s="46" customFormat="1" ht="13">
      <c r="A63" s="146" t="s">
        <v>56</v>
      </c>
      <c r="B63" s="109" t="s">
        <v>125</v>
      </c>
      <c r="C63" s="100"/>
      <c r="D63" s="118"/>
      <c r="E63" s="136"/>
      <c r="F63" s="102"/>
      <c r="G63" s="68"/>
      <c r="H63" s="68"/>
    </row>
    <row r="64" spans="1:8" s="46" customFormat="1" ht="13">
      <c r="A64" s="146" t="s">
        <v>56</v>
      </c>
      <c r="B64" s="173" t="s">
        <v>128</v>
      </c>
      <c r="C64" s="100"/>
      <c r="D64" s="118"/>
      <c r="E64" s="136"/>
      <c r="F64" s="102"/>
      <c r="G64" s="68"/>
      <c r="H64" s="68"/>
    </row>
    <row r="65" spans="1:8" s="46" customFormat="1" ht="13">
      <c r="A65" s="146" t="s">
        <v>56</v>
      </c>
      <c r="B65" s="173" t="s">
        <v>124</v>
      </c>
      <c r="C65" s="100"/>
      <c r="D65" s="118"/>
      <c r="E65" s="136"/>
      <c r="F65" s="102"/>
      <c r="G65" s="68"/>
      <c r="H65" s="68"/>
    </row>
    <row r="66" spans="1:8" s="46" customFormat="1" ht="13">
      <c r="A66" s="146" t="s">
        <v>56</v>
      </c>
      <c r="B66" s="173" t="s">
        <v>121</v>
      </c>
      <c r="C66" s="100"/>
      <c r="D66" s="118"/>
      <c r="E66" s="136"/>
      <c r="F66" s="102"/>
      <c r="G66" s="68"/>
      <c r="H66" s="68"/>
    </row>
    <row r="67" spans="1:8" s="46" customFormat="1" ht="13">
      <c r="A67" s="146" t="s">
        <v>56</v>
      </c>
      <c r="B67" s="173" t="s">
        <v>129</v>
      </c>
      <c r="C67" s="100"/>
      <c r="D67" s="118"/>
      <c r="E67" s="136"/>
      <c r="F67" s="102"/>
      <c r="G67" s="68"/>
      <c r="H67" s="68"/>
    </row>
    <row r="68" spans="1:8" s="46" customFormat="1" ht="13">
      <c r="A68" s="146" t="s">
        <v>56</v>
      </c>
      <c r="B68" s="173" t="s">
        <v>123</v>
      </c>
      <c r="C68" s="100"/>
      <c r="D68" s="118"/>
      <c r="E68" s="136"/>
      <c r="F68" s="102"/>
      <c r="G68" s="68"/>
      <c r="H68" s="68"/>
    </row>
    <row r="69" spans="1:8" s="46" customFormat="1" ht="13">
      <c r="A69" s="146" t="s">
        <v>56</v>
      </c>
      <c r="B69" s="173" t="s">
        <v>180</v>
      </c>
      <c r="C69" s="100"/>
      <c r="D69" s="118"/>
      <c r="E69" s="136"/>
      <c r="F69" s="102"/>
      <c r="G69" s="68"/>
      <c r="H69" s="68"/>
    </row>
    <row r="70" spans="1:8" s="46" customFormat="1" ht="13">
      <c r="A70" s="146" t="s">
        <v>56</v>
      </c>
      <c r="B70" s="109" t="s">
        <v>122</v>
      </c>
      <c r="C70" s="100"/>
      <c r="D70" s="118"/>
      <c r="E70" s="136"/>
      <c r="F70" s="102"/>
      <c r="G70" s="68"/>
      <c r="H70" s="68"/>
    </row>
    <row r="71" spans="1:8" s="46" customFormat="1" ht="13">
      <c r="A71" s="146" t="s">
        <v>56</v>
      </c>
      <c r="B71" s="109" t="s">
        <v>131</v>
      </c>
      <c r="C71" s="100"/>
      <c r="D71" s="118"/>
      <c r="E71" s="136"/>
      <c r="F71" s="102"/>
      <c r="G71" s="68"/>
      <c r="H71" s="68"/>
    </row>
    <row r="72" spans="1:8" s="46" customFormat="1" ht="13">
      <c r="A72" s="146" t="s">
        <v>56</v>
      </c>
      <c r="B72" s="109" t="s">
        <v>132</v>
      </c>
      <c r="C72" s="100"/>
      <c r="D72" s="118"/>
      <c r="E72" s="136"/>
      <c r="F72" s="102"/>
      <c r="G72" s="68"/>
      <c r="H72" s="68"/>
    </row>
    <row r="73" spans="1:8" s="46" customFormat="1" ht="13">
      <c r="A73" s="146" t="s">
        <v>56</v>
      </c>
      <c r="B73" s="109" t="s">
        <v>133</v>
      </c>
      <c r="C73" s="100"/>
      <c r="D73" s="118"/>
      <c r="E73" s="136"/>
      <c r="F73" s="102"/>
      <c r="G73" s="68"/>
      <c r="H73" s="68"/>
    </row>
    <row r="74" spans="1:8" s="103" customFormat="1" ht="13">
      <c r="A74" s="119" t="s">
        <v>37</v>
      </c>
      <c r="B74" s="99" t="s">
        <v>130</v>
      </c>
      <c r="C74" s="84"/>
      <c r="D74" s="135"/>
      <c r="E74" s="84"/>
      <c r="F74" s="84"/>
    </row>
    <row r="75" spans="1:8" s="103" customFormat="1" ht="13">
      <c r="A75" s="119" t="s">
        <v>37</v>
      </c>
      <c r="B75" s="99" t="s">
        <v>148</v>
      </c>
      <c r="C75" s="84"/>
      <c r="D75" s="135"/>
      <c r="E75" s="84"/>
      <c r="F75" s="84"/>
    </row>
    <row r="76" spans="1:8" s="103" customFormat="1" ht="13">
      <c r="A76" s="119" t="s">
        <v>37</v>
      </c>
      <c r="B76" s="99" t="s">
        <v>48</v>
      </c>
      <c r="C76" s="84"/>
      <c r="D76" s="135"/>
      <c r="E76" s="84"/>
      <c r="F76" s="84"/>
    </row>
    <row r="77" spans="1:8" s="103" customFormat="1" ht="13">
      <c r="A77" s="119" t="s">
        <v>37</v>
      </c>
      <c r="B77" s="99" t="s">
        <v>49</v>
      </c>
      <c r="C77" s="84"/>
      <c r="D77" s="135"/>
      <c r="E77" s="84"/>
      <c r="F77" s="84"/>
    </row>
    <row r="78" spans="1:8">
      <c r="D78" s="135"/>
    </row>
    <row r="79" spans="1:8" ht="13">
      <c r="A79" s="116" t="s">
        <v>82</v>
      </c>
      <c r="B79" s="114" t="s">
        <v>173</v>
      </c>
      <c r="C79" s="110" t="s">
        <v>40</v>
      </c>
      <c r="D79" s="143">
        <f>110+240</f>
        <v>350</v>
      </c>
      <c r="E79" s="112">
        <v>0</v>
      </c>
      <c r="F79" s="112">
        <f>D79*E79</f>
        <v>0</v>
      </c>
    </row>
    <row r="80" spans="1:8" ht="13">
      <c r="A80" s="119"/>
      <c r="B80" s="114" t="s">
        <v>126</v>
      </c>
      <c r="D80" s="135"/>
    </row>
    <row r="81" spans="1:8" s="151" customFormat="1" ht="13">
      <c r="A81" s="119" t="s">
        <v>37</v>
      </c>
      <c r="B81" s="109" t="s">
        <v>127</v>
      </c>
      <c r="C81" s="110"/>
      <c r="D81" s="143"/>
      <c r="E81" s="112"/>
      <c r="F81" s="112"/>
    </row>
    <row r="82" spans="1:8" s="46" customFormat="1" ht="13">
      <c r="A82" s="146" t="s">
        <v>56</v>
      </c>
      <c r="B82" s="109" t="s">
        <v>125</v>
      </c>
      <c r="C82" s="100"/>
      <c r="D82" s="118"/>
      <c r="E82" s="136"/>
      <c r="F82" s="102"/>
      <c r="G82" s="68"/>
      <c r="H82" s="68"/>
    </row>
    <row r="83" spans="1:8" s="46" customFormat="1" ht="13">
      <c r="A83" s="146" t="s">
        <v>56</v>
      </c>
      <c r="B83" s="173" t="s">
        <v>128</v>
      </c>
      <c r="C83" s="100"/>
      <c r="D83" s="118"/>
      <c r="E83" s="136"/>
      <c r="F83" s="102"/>
      <c r="G83" s="68"/>
      <c r="H83" s="68"/>
    </row>
    <row r="84" spans="1:8" s="46" customFormat="1" ht="13">
      <c r="A84" s="146" t="s">
        <v>56</v>
      </c>
      <c r="B84" s="173" t="s">
        <v>124</v>
      </c>
      <c r="C84" s="100"/>
      <c r="D84" s="118"/>
      <c r="E84" s="136"/>
      <c r="F84" s="102"/>
      <c r="G84" s="68"/>
      <c r="H84" s="68"/>
    </row>
    <row r="85" spans="1:8" s="46" customFormat="1" ht="13">
      <c r="A85" s="146" t="s">
        <v>56</v>
      </c>
      <c r="B85" s="173" t="s">
        <v>121</v>
      </c>
      <c r="C85" s="100"/>
      <c r="D85" s="118"/>
      <c r="E85" s="136"/>
      <c r="F85" s="102"/>
      <c r="G85" s="68"/>
      <c r="H85" s="68"/>
    </row>
    <row r="86" spans="1:8" s="46" customFormat="1" ht="13">
      <c r="A86" s="146" t="s">
        <v>56</v>
      </c>
      <c r="B86" s="173" t="s">
        <v>129</v>
      </c>
      <c r="C86" s="100"/>
      <c r="D86" s="118"/>
      <c r="E86" s="136"/>
      <c r="F86" s="102"/>
      <c r="G86" s="68"/>
      <c r="H86" s="68"/>
    </row>
    <row r="87" spans="1:8" s="46" customFormat="1" ht="13">
      <c r="A87" s="146" t="s">
        <v>56</v>
      </c>
      <c r="B87" s="173" t="s">
        <v>123</v>
      </c>
      <c r="C87" s="100"/>
      <c r="D87" s="118"/>
      <c r="E87" s="136"/>
      <c r="F87" s="102"/>
      <c r="G87" s="68"/>
      <c r="H87" s="68"/>
    </row>
    <row r="88" spans="1:8" s="46" customFormat="1" ht="13">
      <c r="A88" s="146" t="s">
        <v>56</v>
      </c>
      <c r="B88" s="173" t="s">
        <v>180</v>
      </c>
      <c r="C88" s="100"/>
      <c r="D88" s="118"/>
      <c r="E88" s="136"/>
      <c r="F88" s="102"/>
      <c r="G88" s="68"/>
      <c r="H88" s="68"/>
    </row>
    <row r="89" spans="1:8" s="46" customFormat="1" ht="13">
      <c r="A89" s="146" t="s">
        <v>56</v>
      </c>
      <c r="B89" s="109" t="s">
        <v>122</v>
      </c>
      <c r="C89" s="100"/>
      <c r="D89" s="118"/>
      <c r="E89" s="136"/>
      <c r="F89" s="102"/>
      <c r="G89" s="68"/>
      <c r="H89" s="68"/>
    </row>
    <row r="90" spans="1:8" s="46" customFormat="1" ht="13">
      <c r="A90" s="146" t="s">
        <v>56</v>
      </c>
      <c r="B90" s="109" t="s">
        <v>131</v>
      </c>
      <c r="C90" s="100"/>
      <c r="D90" s="118"/>
      <c r="E90" s="136"/>
      <c r="F90" s="102"/>
      <c r="G90" s="68"/>
      <c r="H90" s="68"/>
    </row>
    <row r="91" spans="1:8" s="46" customFormat="1" ht="13">
      <c r="A91" s="146" t="s">
        <v>56</v>
      </c>
      <c r="B91" s="109" t="s">
        <v>132</v>
      </c>
      <c r="C91" s="100"/>
      <c r="D91" s="118"/>
      <c r="E91" s="136"/>
      <c r="F91" s="102"/>
      <c r="G91" s="68"/>
      <c r="H91" s="68"/>
    </row>
    <row r="92" spans="1:8" s="46" customFormat="1" ht="13">
      <c r="A92" s="146" t="s">
        <v>56</v>
      </c>
      <c r="B92" s="109" t="s">
        <v>133</v>
      </c>
      <c r="C92" s="100"/>
      <c r="D92" s="118"/>
      <c r="E92" s="136"/>
      <c r="F92" s="102"/>
      <c r="G92" s="68"/>
      <c r="H92" s="68"/>
    </row>
    <row r="93" spans="1:8" s="103" customFormat="1" ht="13">
      <c r="A93" s="119" t="s">
        <v>37</v>
      </c>
      <c r="B93" s="99" t="s">
        <v>130</v>
      </c>
      <c r="C93" s="84"/>
      <c r="D93" s="135"/>
      <c r="E93" s="84"/>
      <c r="F93" s="84"/>
    </row>
    <row r="94" spans="1:8" s="103" customFormat="1" ht="13">
      <c r="A94" s="119" t="s">
        <v>37</v>
      </c>
      <c r="B94" s="99" t="s">
        <v>148</v>
      </c>
      <c r="C94" s="84"/>
      <c r="D94" s="135"/>
      <c r="E94" s="84"/>
      <c r="F94" s="84"/>
    </row>
    <row r="95" spans="1:8" s="103" customFormat="1" ht="13">
      <c r="A95" s="119" t="s">
        <v>37</v>
      </c>
      <c r="B95" s="99" t="s">
        <v>48</v>
      </c>
      <c r="C95" s="84"/>
      <c r="D95" s="135"/>
      <c r="E95" s="84"/>
      <c r="F95" s="84"/>
    </row>
    <row r="96" spans="1:8" s="103" customFormat="1" ht="13">
      <c r="A96" s="119" t="s">
        <v>37</v>
      </c>
      <c r="B96" s="99" t="s">
        <v>49</v>
      </c>
      <c r="C96" s="84"/>
      <c r="D96" s="135"/>
      <c r="E96" s="84"/>
      <c r="F96" s="84"/>
    </row>
    <row r="97" spans="1:6">
      <c r="A97" s="129"/>
      <c r="B97" s="120"/>
      <c r="C97" s="130"/>
      <c r="D97" s="131"/>
      <c r="E97" s="131"/>
      <c r="F97" s="131"/>
    </row>
    <row r="98" spans="1:6" ht="13">
      <c r="A98" s="98" t="s">
        <v>83</v>
      </c>
      <c r="B98" s="99" t="s">
        <v>134</v>
      </c>
      <c r="C98" s="100" t="s">
        <v>46</v>
      </c>
      <c r="D98" s="174">
        <v>13</v>
      </c>
      <c r="E98" s="136">
        <v>0</v>
      </c>
      <c r="F98" s="102">
        <f>D98*E98</f>
        <v>0</v>
      </c>
    </row>
    <row r="99" spans="1:6" ht="13">
      <c r="A99" s="98"/>
      <c r="B99" s="99" t="s">
        <v>135</v>
      </c>
      <c r="C99" s="100"/>
      <c r="D99" s="123"/>
      <c r="E99" s="136"/>
      <c r="F99" s="102"/>
    </row>
    <row r="100" spans="1:6" ht="13">
      <c r="A100" s="163" t="s">
        <v>56</v>
      </c>
      <c r="B100" s="99" t="s">
        <v>136</v>
      </c>
      <c r="C100" s="100"/>
      <c r="D100" s="123"/>
      <c r="E100" s="136"/>
      <c r="F100" s="102"/>
    </row>
    <row r="101" spans="1:6" ht="13">
      <c r="A101" s="163"/>
      <c r="B101" s="99" t="s">
        <v>137</v>
      </c>
      <c r="C101" s="100"/>
      <c r="D101" s="123"/>
      <c r="E101" s="136"/>
      <c r="F101" s="102"/>
    </row>
    <row r="102" spans="1:6" ht="13">
      <c r="A102" s="119" t="s">
        <v>37</v>
      </c>
      <c r="B102" s="120" t="s">
        <v>42</v>
      </c>
      <c r="C102" s="100"/>
      <c r="D102" s="128"/>
      <c r="E102" s="102"/>
      <c r="F102" s="102"/>
    </row>
    <row r="103" spans="1:6" ht="13">
      <c r="A103" s="119" t="s">
        <v>37</v>
      </c>
      <c r="B103" s="121" t="s">
        <v>43</v>
      </c>
      <c r="C103" s="100"/>
      <c r="D103" s="128"/>
      <c r="E103" s="102"/>
      <c r="F103" s="102"/>
    </row>
    <row r="104" spans="1:6">
      <c r="A104" s="119"/>
      <c r="B104" s="99"/>
      <c r="D104" s="135"/>
    </row>
    <row r="105" spans="1:6" ht="13">
      <c r="A105" s="116" t="s">
        <v>84</v>
      </c>
      <c r="B105" s="99" t="s">
        <v>138</v>
      </c>
      <c r="C105" s="138" t="s">
        <v>46</v>
      </c>
      <c r="D105" s="157">
        <v>11</v>
      </c>
      <c r="E105" s="136">
        <v>0</v>
      </c>
      <c r="F105" s="136">
        <f>D105*E105</f>
        <v>0</v>
      </c>
    </row>
    <row r="106" spans="1:6" ht="13">
      <c r="A106" s="163"/>
      <c r="B106" s="99" t="s">
        <v>135</v>
      </c>
      <c r="C106" s="138"/>
      <c r="D106" s="139"/>
      <c r="E106" s="136"/>
      <c r="F106" s="136"/>
    </row>
    <row r="107" spans="1:6" ht="13">
      <c r="A107" s="163" t="s">
        <v>56</v>
      </c>
      <c r="B107" s="99" t="s">
        <v>141</v>
      </c>
      <c r="C107" s="138"/>
      <c r="D107" s="139"/>
      <c r="E107" s="136"/>
      <c r="F107" s="136"/>
    </row>
    <row r="108" spans="1:6" ht="13">
      <c r="A108" s="146"/>
      <c r="B108" s="99" t="s">
        <v>137</v>
      </c>
      <c r="C108" s="138"/>
      <c r="D108" s="139"/>
      <c r="E108" s="136"/>
      <c r="F108" s="136"/>
    </row>
    <row r="109" spans="1:6" ht="13">
      <c r="A109" s="146" t="s">
        <v>37</v>
      </c>
      <c r="B109" s="145" t="s">
        <v>42</v>
      </c>
      <c r="C109" s="138"/>
      <c r="D109" s="139"/>
      <c r="E109" s="136"/>
      <c r="F109" s="136"/>
    </row>
    <row r="110" spans="1:6" ht="13">
      <c r="A110" s="146" t="s">
        <v>37</v>
      </c>
      <c r="B110" s="147" t="s">
        <v>43</v>
      </c>
      <c r="C110" s="138"/>
      <c r="D110" s="139"/>
      <c r="E110" s="136"/>
      <c r="F110" s="136"/>
    </row>
    <row r="111" spans="1:6">
      <c r="A111" s="119"/>
      <c r="B111" s="99"/>
      <c r="D111" s="135"/>
    </row>
    <row r="112" spans="1:6" ht="13">
      <c r="A112" s="116" t="s">
        <v>85</v>
      </c>
      <c r="B112" s="99" t="s">
        <v>139</v>
      </c>
      <c r="C112" s="138" t="s">
        <v>46</v>
      </c>
      <c r="D112" s="157">
        <v>2</v>
      </c>
      <c r="E112" s="136">
        <v>0</v>
      </c>
      <c r="F112" s="136">
        <f>D112*E112</f>
        <v>0</v>
      </c>
    </row>
    <row r="113" spans="1:6" ht="13">
      <c r="A113" s="116"/>
      <c r="B113" s="99" t="s">
        <v>135</v>
      </c>
      <c r="C113" s="138"/>
      <c r="D113" s="139"/>
      <c r="E113" s="136"/>
      <c r="F113" s="136"/>
    </row>
    <row r="114" spans="1:6" ht="13">
      <c r="A114" s="146" t="s">
        <v>56</v>
      </c>
      <c r="B114" s="99" t="s">
        <v>136</v>
      </c>
      <c r="C114" s="138"/>
      <c r="D114" s="139"/>
      <c r="E114" s="136"/>
      <c r="F114" s="136"/>
    </row>
    <row r="115" spans="1:6" ht="13">
      <c r="A115" s="146"/>
      <c r="B115" s="99" t="s">
        <v>137</v>
      </c>
      <c r="C115" s="138"/>
      <c r="D115" s="139"/>
      <c r="E115" s="136"/>
      <c r="F115" s="136"/>
    </row>
    <row r="116" spans="1:6" ht="13">
      <c r="A116" s="146" t="s">
        <v>37</v>
      </c>
      <c r="B116" s="145" t="s">
        <v>42</v>
      </c>
      <c r="C116" s="138"/>
      <c r="D116" s="139"/>
      <c r="E116" s="136"/>
      <c r="F116" s="136"/>
    </row>
    <row r="117" spans="1:6" ht="13">
      <c r="A117" s="146" t="s">
        <v>37</v>
      </c>
      <c r="B117" s="147" t="s">
        <v>43</v>
      </c>
      <c r="C117" s="138"/>
      <c r="D117" s="139"/>
      <c r="E117" s="136"/>
      <c r="F117" s="136"/>
    </row>
    <row r="118" spans="1:6">
      <c r="A118" s="119"/>
      <c r="B118" s="99"/>
      <c r="D118" s="135"/>
    </row>
    <row r="119" spans="1:6" ht="13">
      <c r="A119" s="116" t="s">
        <v>86</v>
      </c>
      <c r="B119" s="137" t="s">
        <v>140</v>
      </c>
      <c r="C119" s="138" t="s">
        <v>41</v>
      </c>
      <c r="D119" s="123">
        <v>106.5</v>
      </c>
      <c r="E119" s="136">
        <v>0</v>
      </c>
      <c r="F119" s="136">
        <f>D119*E119</f>
        <v>0</v>
      </c>
    </row>
    <row r="120" spans="1:6" ht="13">
      <c r="A120" s="116"/>
      <c r="B120" s="137" t="s">
        <v>142</v>
      </c>
      <c r="C120" s="138"/>
      <c r="D120" s="139"/>
      <c r="E120" s="136"/>
      <c r="F120" s="136"/>
    </row>
    <row r="121" spans="1:6" ht="13">
      <c r="A121" s="146" t="s">
        <v>37</v>
      </c>
      <c r="B121" s="145" t="s">
        <v>42</v>
      </c>
      <c r="C121" s="138"/>
      <c r="D121" s="139"/>
      <c r="E121" s="136"/>
      <c r="F121" s="136"/>
    </row>
    <row r="122" spans="1:6" ht="13">
      <c r="A122" s="146" t="s">
        <v>37</v>
      </c>
      <c r="B122" s="147" t="s">
        <v>43</v>
      </c>
      <c r="C122" s="138"/>
      <c r="D122" s="139"/>
      <c r="E122" s="136"/>
      <c r="F122" s="136"/>
    </row>
    <row r="123" spans="1:6">
      <c r="A123" s="119"/>
      <c r="B123" s="99"/>
      <c r="D123" s="135"/>
    </row>
    <row r="124" spans="1:6" ht="13">
      <c r="A124" s="116" t="s">
        <v>87</v>
      </c>
      <c r="B124" s="137" t="s">
        <v>143</v>
      </c>
      <c r="C124" s="138" t="s">
        <v>46</v>
      </c>
      <c r="D124" s="157">
        <v>4</v>
      </c>
      <c r="E124" s="136">
        <v>0</v>
      </c>
      <c r="F124" s="136">
        <f>D124*E124</f>
        <v>0</v>
      </c>
    </row>
    <row r="125" spans="1:6" ht="13">
      <c r="A125" s="163"/>
      <c r="B125" s="137" t="s">
        <v>145</v>
      </c>
      <c r="C125" s="138"/>
      <c r="D125" s="139"/>
      <c r="E125" s="136"/>
      <c r="F125" s="136"/>
    </row>
    <row r="126" spans="1:6">
      <c r="A126" s="163" t="s">
        <v>56</v>
      </c>
      <c r="B126" s="116" t="s">
        <v>144</v>
      </c>
      <c r="C126" s="138"/>
      <c r="D126" s="139"/>
      <c r="E126" s="136"/>
      <c r="F126" s="136"/>
    </row>
    <row r="127" spans="1:6" ht="13">
      <c r="A127" s="146" t="s">
        <v>37</v>
      </c>
      <c r="B127" s="145" t="s">
        <v>42</v>
      </c>
      <c r="C127" s="138"/>
      <c r="D127" s="139"/>
      <c r="E127" s="136"/>
      <c r="F127" s="136"/>
    </row>
    <row r="128" spans="1:6" ht="13">
      <c r="A128" s="146" t="s">
        <v>37</v>
      </c>
      <c r="B128" s="147" t="s">
        <v>43</v>
      </c>
      <c r="C128" s="138"/>
      <c r="D128" s="139"/>
      <c r="E128" s="136"/>
      <c r="F128" s="136"/>
    </row>
    <row r="130" spans="1:6" ht="13">
      <c r="A130" s="116" t="s">
        <v>88</v>
      </c>
      <c r="B130" s="120" t="s">
        <v>146</v>
      </c>
      <c r="C130" s="100" t="s">
        <v>41</v>
      </c>
      <c r="D130" s="101">
        <v>58.9</v>
      </c>
      <c r="E130" s="102">
        <v>0</v>
      </c>
      <c r="F130" s="102">
        <f>D130*E130</f>
        <v>0</v>
      </c>
    </row>
    <row r="131" spans="1:6" ht="13">
      <c r="A131" s="119" t="s">
        <v>56</v>
      </c>
      <c r="B131" s="120" t="s">
        <v>147</v>
      </c>
      <c r="C131" s="100"/>
      <c r="D131" s="101"/>
      <c r="E131" s="102"/>
      <c r="F131" s="102"/>
    </row>
    <row r="132" spans="1:6" ht="13">
      <c r="A132" s="119" t="s">
        <v>37</v>
      </c>
      <c r="B132" s="120" t="s">
        <v>42</v>
      </c>
      <c r="C132" s="100"/>
      <c r="D132" s="101"/>
      <c r="E132" s="102"/>
      <c r="F132" s="102"/>
    </row>
    <row r="133" spans="1:6" ht="13">
      <c r="A133" s="119" t="s">
        <v>37</v>
      </c>
      <c r="B133" s="121" t="s">
        <v>43</v>
      </c>
      <c r="C133" s="100"/>
      <c r="D133" s="101"/>
      <c r="E133" s="102"/>
      <c r="F133" s="102"/>
    </row>
    <row r="134" spans="1:6">
      <c r="A134" s="144"/>
      <c r="B134" s="121"/>
      <c r="C134" s="100"/>
      <c r="D134" s="101"/>
      <c r="E134" s="102"/>
      <c r="F134" s="102"/>
    </row>
    <row r="135" spans="1:6" ht="13">
      <c r="A135" s="155" t="s">
        <v>89</v>
      </c>
      <c r="B135" s="145" t="s">
        <v>150</v>
      </c>
      <c r="C135" s="110" t="s">
        <v>41</v>
      </c>
      <c r="D135" s="139">
        <v>41.1</v>
      </c>
      <c r="E135" s="142">
        <v>0</v>
      </c>
      <c r="F135" s="112">
        <f>D135*E135</f>
        <v>0</v>
      </c>
    </row>
    <row r="136" spans="1:6" ht="13">
      <c r="A136" s="155"/>
      <c r="B136" s="145" t="s">
        <v>151</v>
      </c>
      <c r="C136" s="110"/>
      <c r="D136" s="139"/>
      <c r="E136" s="142"/>
      <c r="F136" s="112"/>
    </row>
    <row r="137" spans="1:6" ht="13">
      <c r="A137" s="146" t="s">
        <v>37</v>
      </c>
      <c r="B137" s="145" t="s">
        <v>78</v>
      </c>
      <c r="C137" s="110"/>
      <c r="D137" s="152"/>
      <c r="E137" s="142"/>
      <c r="F137" s="112"/>
    </row>
    <row r="138" spans="1:6" ht="13">
      <c r="A138" s="146" t="s">
        <v>56</v>
      </c>
      <c r="B138" s="145" t="s">
        <v>79</v>
      </c>
      <c r="C138" s="110"/>
      <c r="D138" s="152"/>
      <c r="E138" s="142"/>
      <c r="F138" s="112"/>
    </row>
    <row r="139" spans="1:6" ht="13">
      <c r="A139" s="141" t="s">
        <v>56</v>
      </c>
      <c r="B139" s="132" t="s">
        <v>149</v>
      </c>
      <c r="C139" s="110"/>
      <c r="D139" s="152"/>
      <c r="E139" s="142"/>
      <c r="F139" s="112"/>
    </row>
    <row r="140" spans="1:6" ht="13">
      <c r="A140" s="146" t="s">
        <v>37</v>
      </c>
      <c r="B140" s="145" t="s">
        <v>42</v>
      </c>
      <c r="C140" s="110"/>
      <c r="D140" s="152"/>
      <c r="E140" s="142"/>
      <c r="F140" s="112"/>
    </row>
    <row r="141" spans="1:6" ht="13">
      <c r="A141" s="146" t="s">
        <v>37</v>
      </c>
      <c r="B141" s="109" t="s">
        <v>80</v>
      </c>
      <c r="C141" s="110"/>
      <c r="D141" s="152"/>
      <c r="E141" s="142"/>
      <c r="F141" s="112"/>
    </row>
    <row r="142" spans="1:6">
      <c r="A142" s="144"/>
      <c r="B142" s="121"/>
      <c r="C142" s="100"/>
      <c r="D142" s="101"/>
      <c r="E142" s="102"/>
      <c r="F142" s="102"/>
    </row>
    <row r="143" spans="1:6" ht="13">
      <c r="A143" s="158" t="s">
        <v>90</v>
      </c>
      <c r="B143" s="145" t="s">
        <v>154</v>
      </c>
      <c r="C143" s="138" t="s">
        <v>36</v>
      </c>
      <c r="D143" s="157">
        <v>14</v>
      </c>
      <c r="E143" s="136">
        <v>0</v>
      </c>
      <c r="F143" s="136">
        <f t="shared" ref="F143" si="0">D143*E143</f>
        <v>0</v>
      </c>
    </row>
    <row r="144" spans="1:6" ht="13">
      <c r="A144" s="146" t="s">
        <v>56</v>
      </c>
      <c r="B144" s="149" t="s">
        <v>155</v>
      </c>
      <c r="C144" s="138"/>
      <c r="D144" s="139"/>
      <c r="E144" s="136"/>
      <c r="F144" s="136"/>
    </row>
    <row r="145" spans="1:6" ht="13">
      <c r="A145" s="146"/>
      <c r="B145" s="149" t="s">
        <v>156</v>
      </c>
      <c r="C145" s="138"/>
      <c r="D145" s="139"/>
      <c r="E145" s="136"/>
      <c r="F145" s="136"/>
    </row>
    <row r="146" spans="1:6" ht="13">
      <c r="A146" s="146" t="s">
        <v>56</v>
      </c>
      <c r="B146" s="145" t="s">
        <v>157</v>
      </c>
      <c r="C146" s="159"/>
      <c r="D146" s="160"/>
      <c r="E146" s="161"/>
      <c r="F146" s="162"/>
    </row>
    <row r="147" spans="1:6" ht="13">
      <c r="A147" s="146" t="s">
        <v>56</v>
      </c>
      <c r="B147" s="145" t="s">
        <v>170</v>
      </c>
      <c r="C147" s="159"/>
      <c r="D147" s="160"/>
      <c r="E147" s="161"/>
      <c r="F147" s="162"/>
    </row>
    <row r="148" spans="1:6" ht="13">
      <c r="A148" s="146" t="s">
        <v>37</v>
      </c>
      <c r="B148" s="145" t="s">
        <v>42</v>
      </c>
      <c r="C148" s="159"/>
      <c r="D148" s="160"/>
      <c r="E148" s="161"/>
      <c r="F148" s="162"/>
    </row>
    <row r="149" spans="1:6" ht="13">
      <c r="A149" s="146" t="s">
        <v>37</v>
      </c>
      <c r="B149" s="137" t="s">
        <v>43</v>
      </c>
      <c r="C149" s="138"/>
      <c r="D149" s="139"/>
      <c r="E149" s="138"/>
      <c r="F149" s="138"/>
    </row>
    <row r="151" spans="1:6" ht="13">
      <c r="A151" s="153" t="s">
        <v>91</v>
      </c>
      <c r="B151" s="148" t="s">
        <v>158</v>
      </c>
      <c r="C151" s="130" t="s">
        <v>46</v>
      </c>
      <c r="D151" s="174">
        <v>13</v>
      </c>
      <c r="E151" s="102">
        <v>0</v>
      </c>
      <c r="F151" s="102">
        <f>D151*E151</f>
        <v>0</v>
      </c>
    </row>
    <row r="152" spans="1:6" ht="13">
      <c r="A152" s="144" t="s">
        <v>56</v>
      </c>
      <c r="B152" s="113" t="s">
        <v>179</v>
      </c>
      <c r="C152" s="100"/>
      <c r="D152" s="128"/>
      <c r="E152" s="102"/>
      <c r="F152" s="102"/>
    </row>
    <row r="153" spans="1:6" ht="13">
      <c r="A153" s="144" t="s">
        <v>37</v>
      </c>
      <c r="B153" s="120" t="s">
        <v>42</v>
      </c>
      <c r="C153" s="100"/>
      <c r="D153" s="128"/>
      <c r="E153" s="102"/>
      <c r="F153" s="102"/>
    </row>
    <row r="154" spans="1:6" ht="13">
      <c r="A154" s="144" t="s">
        <v>37</v>
      </c>
      <c r="B154" s="99" t="s">
        <v>49</v>
      </c>
      <c r="C154" s="100"/>
      <c r="D154" s="128"/>
      <c r="E154" s="102"/>
      <c r="F154" s="102"/>
    </row>
    <row r="156" spans="1:6" ht="13">
      <c r="A156" s="153" t="s">
        <v>92</v>
      </c>
      <c r="B156" s="148" t="s">
        <v>158</v>
      </c>
      <c r="C156" s="130" t="s">
        <v>46</v>
      </c>
      <c r="D156" s="174">
        <v>13</v>
      </c>
      <c r="E156" s="102">
        <v>0</v>
      </c>
      <c r="F156" s="102">
        <f>D156*E156</f>
        <v>0</v>
      </c>
    </row>
    <row r="157" spans="1:6" ht="13">
      <c r="A157" s="144" t="s">
        <v>56</v>
      </c>
      <c r="B157" s="113" t="s">
        <v>169</v>
      </c>
      <c r="C157" s="100"/>
      <c r="D157" s="128"/>
      <c r="E157" s="102"/>
      <c r="F157" s="102"/>
    </row>
    <row r="158" spans="1:6" ht="13">
      <c r="A158" s="144"/>
      <c r="B158" s="113" t="s">
        <v>177</v>
      </c>
      <c r="C158" s="100"/>
      <c r="D158" s="128"/>
      <c r="E158" s="102"/>
      <c r="F158" s="102"/>
    </row>
    <row r="159" spans="1:6" ht="13">
      <c r="A159" s="144" t="s">
        <v>37</v>
      </c>
      <c r="B159" s="120" t="s">
        <v>42</v>
      </c>
      <c r="C159" s="100"/>
      <c r="D159" s="128"/>
      <c r="E159" s="102"/>
      <c r="F159" s="102"/>
    </row>
    <row r="160" spans="1:6" ht="13">
      <c r="A160" s="144" t="s">
        <v>37</v>
      </c>
      <c r="B160" s="99" t="s">
        <v>49</v>
      </c>
      <c r="C160" s="100"/>
      <c r="D160" s="128"/>
      <c r="E160" s="102"/>
      <c r="F160" s="102"/>
    </row>
    <row r="162" spans="1:6" ht="13">
      <c r="A162" s="129" t="s">
        <v>178</v>
      </c>
      <c r="B162" s="148" t="s">
        <v>175</v>
      </c>
      <c r="C162" s="100" t="s">
        <v>66</v>
      </c>
      <c r="D162" s="139">
        <v>5</v>
      </c>
      <c r="E162" s="102">
        <v>0</v>
      </c>
      <c r="F162" s="102">
        <f>D162*E162</f>
        <v>0</v>
      </c>
    </row>
    <row r="163" spans="1:6" ht="13">
      <c r="A163" s="129"/>
      <c r="B163" s="148" t="s">
        <v>176</v>
      </c>
      <c r="C163" s="100"/>
      <c r="D163" s="139"/>
      <c r="E163" s="102"/>
      <c r="F163" s="102"/>
    </row>
    <row r="164" spans="1:6" ht="13">
      <c r="A164" s="129"/>
      <c r="B164" s="148" t="s">
        <v>174</v>
      </c>
      <c r="C164" s="100"/>
      <c r="D164" s="139"/>
      <c r="E164" s="102"/>
      <c r="F164" s="102"/>
    </row>
    <row r="165" spans="1:6" ht="13">
      <c r="A165" s="119" t="s">
        <v>37</v>
      </c>
      <c r="B165" s="121" t="s">
        <v>159</v>
      </c>
      <c r="C165" s="100"/>
      <c r="D165" s="128"/>
      <c r="E165" s="102"/>
      <c r="F165" s="102"/>
    </row>
    <row r="166" spans="1:6" ht="13">
      <c r="A166" s="119" t="s">
        <v>37</v>
      </c>
      <c r="B166" s="120" t="s">
        <v>42</v>
      </c>
      <c r="C166" s="100"/>
      <c r="D166" s="128"/>
      <c r="E166" s="102"/>
      <c r="F166" s="102"/>
    </row>
    <row r="167" spans="1:6" ht="13">
      <c r="A167" s="119" t="s">
        <v>37</v>
      </c>
      <c r="B167" s="121" t="s">
        <v>43</v>
      </c>
      <c r="C167" s="100"/>
      <c r="D167" s="128"/>
      <c r="E167" s="102"/>
      <c r="F167" s="102"/>
    </row>
    <row r="168" spans="1:6" ht="13" thickBot="1"/>
    <row r="169" spans="1:6" ht="14" thickBot="1">
      <c r="A169" s="124"/>
      <c r="B169" s="125" t="s">
        <v>161</v>
      </c>
      <c r="C169" s="126"/>
      <c r="D169" s="154"/>
      <c r="E169" s="127"/>
      <c r="F169" s="127">
        <f>SUM(F4:F168)</f>
        <v>0</v>
      </c>
    </row>
    <row r="170" spans="1:6" ht="13" thickTop="1"/>
  </sheetData>
  <phoneticPr fontId="21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22"/>
  <sheetViews>
    <sheetView zoomScale="134" zoomScaleNormal="134" zoomScalePageLayoutView="134" workbookViewId="0">
      <selection activeCell="F31" sqref="F31"/>
    </sheetView>
  </sheetViews>
  <sheetFormatPr baseColWidth="10" defaultColWidth="12.1640625" defaultRowHeight="12"/>
  <cols>
    <col min="1" max="1" width="8.83203125" style="82" bestFit="1" customWidth="1"/>
    <col min="2" max="2" width="38.83203125" style="114" customWidth="1"/>
    <col min="3" max="3" width="3.1640625" style="84" bestFit="1" customWidth="1"/>
    <col min="4" max="4" width="6.83203125" style="85" bestFit="1" customWidth="1"/>
    <col min="5" max="5" width="11.5" style="84" customWidth="1"/>
    <col min="6" max="6" width="11.1640625" style="84" customWidth="1"/>
    <col min="7" max="7" width="12.1640625" style="49"/>
    <col min="8" max="8" width="35.5" style="49" customWidth="1"/>
    <col min="9" max="16384" width="12.1640625" style="49"/>
  </cols>
  <sheetData>
    <row r="2" spans="1:8" ht="13">
      <c r="A2" s="82" t="s">
        <v>30</v>
      </c>
      <c r="B2" s="83" t="s">
        <v>165</v>
      </c>
      <c r="E2" s="86"/>
      <c r="F2" s="86"/>
    </row>
    <row r="3" spans="1:8" ht="14" thickBot="1">
      <c r="A3" s="87"/>
      <c r="B3" s="88" t="s">
        <v>31</v>
      </c>
      <c r="C3" s="89" t="s">
        <v>32</v>
      </c>
      <c r="D3" s="90" t="s">
        <v>53</v>
      </c>
      <c r="E3" s="91" t="s">
        <v>33</v>
      </c>
      <c r="F3" s="91" t="s">
        <v>34</v>
      </c>
      <c r="H3" s="92"/>
    </row>
    <row r="4" spans="1:8" ht="13" thickTop="1">
      <c r="A4" s="93"/>
      <c r="B4" s="94"/>
      <c r="C4" s="95"/>
      <c r="D4" s="96"/>
      <c r="E4" s="97"/>
      <c r="F4" s="97"/>
      <c r="H4" s="92"/>
    </row>
    <row r="5" spans="1:8" s="103" customFormat="1">
      <c r="A5" s="165" t="s">
        <v>94</v>
      </c>
      <c r="B5" s="183" t="s">
        <v>99</v>
      </c>
      <c r="C5" s="183"/>
      <c r="D5" s="183"/>
      <c r="E5" s="183"/>
      <c r="F5" s="183"/>
    </row>
    <row r="6" spans="1:8" s="103" customFormat="1">
      <c r="A6" s="169"/>
      <c r="B6" s="181" t="s">
        <v>100</v>
      </c>
      <c r="C6" s="181"/>
      <c r="D6" s="181"/>
      <c r="E6" s="181"/>
      <c r="F6" s="181"/>
    </row>
    <row r="7" spans="1:8" s="103" customFormat="1">
      <c r="A7" s="169"/>
      <c r="B7" s="181" t="s">
        <v>98</v>
      </c>
      <c r="C7" s="181"/>
      <c r="D7" s="181"/>
      <c r="E7" s="181"/>
      <c r="F7" s="181"/>
    </row>
    <row r="8" spans="1:8" s="103" customFormat="1">
      <c r="A8" s="169"/>
      <c r="B8" s="181" t="s">
        <v>97</v>
      </c>
      <c r="C8" s="181"/>
      <c r="D8" s="181"/>
      <c r="E8" s="181"/>
      <c r="F8" s="181"/>
    </row>
    <row r="9" spans="1:8" s="103" customFormat="1">
      <c r="A9" s="169" t="s">
        <v>95</v>
      </c>
      <c r="B9" s="182" t="s">
        <v>101</v>
      </c>
      <c r="C9" s="182"/>
      <c r="D9" s="182"/>
      <c r="E9" s="182"/>
      <c r="F9" s="182"/>
    </row>
    <row r="10" spans="1:8" s="103" customFormat="1">
      <c r="A10" s="169"/>
      <c r="B10" s="182" t="s">
        <v>103</v>
      </c>
      <c r="C10" s="182"/>
      <c r="D10" s="182"/>
      <c r="E10" s="182"/>
      <c r="F10" s="182"/>
    </row>
    <row r="11" spans="1:8" s="103" customFormat="1">
      <c r="A11" s="166"/>
      <c r="B11" s="184" t="s">
        <v>102</v>
      </c>
      <c r="C11" s="184"/>
      <c r="D11" s="184"/>
      <c r="E11" s="184"/>
      <c r="F11" s="184"/>
    </row>
    <row r="12" spans="1:8" s="103" customFormat="1">
      <c r="A12" s="167"/>
      <c r="B12" s="168"/>
      <c r="C12" s="168"/>
      <c r="D12" s="168"/>
      <c r="E12" s="168"/>
      <c r="F12" s="168"/>
    </row>
    <row r="13" spans="1:8" ht="13">
      <c r="A13" s="156" t="s">
        <v>35</v>
      </c>
      <c r="B13" s="145" t="s">
        <v>162</v>
      </c>
      <c r="C13" s="100" t="s">
        <v>40</v>
      </c>
      <c r="D13" s="123">
        <v>226.5</v>
      </c>
      <c r="E13" s="136">
        <v>0</v>
      </c>
      <c r="F13" s="102">
        <f>D13*E13</f>
        <v>0</v>
      </c>
    </row>
    <row r="14" spans="1:8" ht="13">
      <c r="A14" s="146" t="s">
        <v>56</v>
      </c>
      <c r="B14" s="120" t="s">
        <v>163</v>
      </c>
      <c r="C14" s="100"/>
      <c r="D14" s="139"/>
      <c r="E14" s="102"/>
      <c r="F14" s="102"/>
    </row>
    <row r="15" spans="1:8" ht="13">
      <c r="A15" s="146" t="s">
        <v>56</v>
      </c>
      <c r="B15" s="145" t="s">
        <v>93</v>
      </c>
      <c r="C15" s="100"/>
      <c r="D15" s="139"/>
      <c r="E15" s="102"/>
      <c r="F15" s="102"/>
    </row>
    <row r="16" spans="1:8" ht="13">
      <c r="A16" s="146" t="s">
        <v>56</v>
      </c>
      <c r="B16" s="137" t="s">
        <v>60</v>
      </c>
      <c r="C16" s="100"/>
      <c r="D16" s="139"/>
      <c r="E16" s="102"/>
      <c r="F16" s="102"/>
    </row>
    <row r="17" spans="1:6" ht="13">
      <c r="A17" s="146" t="s">
        <v>56</v>
      </c>
      <c r="B17" s="137" t="s">
        <v>61</v>
      </c>
      <c r="C17" s="100"/>
      <c r="D17" s="139"/>
      <c r="E17" s="102"/>
      <c r="F17" s="102"/>
    </row>
    <row r="18" spans="1:6" ht="13">
      <c r="A18" s="146" t="s">
        <v>56</v>
      </c>
      <c r="B18" s="145" t="s">
        <v>59</v>
      </c>
      <c r="C18" s="100"/>
      <c r="D18" s="139"/>
      <c r="E18" s="102"/>
      <c r="F18" s="102"/>
    </row>
    <row r="19" spans="1:6" ht="13">
      <c r="A19" s="146" t="s">
        <v>56</v>
      </c>
      <c r="B19" s="99" t="s">
        <v>164</v>
      </c>
      <c r="C19" s="100"/>
      <c r="D19" s="139"/>
      <c r="E19" s="102"/>
      <c r="F19" s="102"/>
    </row>
    <row r="20" spans="1:6" ht="13">
      <c r="A20" s="146" t="s">
        <v>37</v>
      </c>
      <c r="B20" s="145" t="s">
        <v>42</v>
      </c>
      <c r="C20" s="138"/>
      <c r="D20" s="139"/>
      <c r="E20" s="136"/>
      <c r="F20" s="136"/>
    </row>
    <row r="21" spans="1:6" ht="13">
      <c r="A21" s="146" t="s">
        <v>37</v>
      </c>
      <c r="B21" s="147" t="s">
        <v>43</v>
      </c>
      <c r="C21" s="138"/>
      <c r="D21" s="139"/>
      <c r="E21" s="136"/>
      <c r="F21" s="136"/>
    </row>
    <row r="22" spans="1:6" ht="13">
      <c r="A22" s="144" t="s">
        <v>37</v>
      </c>
      <c r="B22" s="120" t="s">
        <v>96</v>
      </c>
      <c r="C22" s="100"/>
      <c r="D22" s="101"/>
      <c r="E22" s="102"/>
      <c r="F22" s="102"/>
    </row>
  </sheetData>
  <mergeCells count="7">
    <mergeCell ref="B6:F6"/>
    <mergeCell ref="B9:F9"/>
    <mergeCell ref="B10:F10"/>
    <mergeCell ref="B5:F5"/>
    <mergeCell ref="B11:F11"/>
    <mergeCell ref="B8:F8"/>
    <mergeCell ref="B7:F7"/>
  </mergeCells>
  <phoneticPr fontId="21" type="noConversion"/>
  <pageMargins left="0.7" right="0.7" top="0.75" bottom="0.75" header="0.51180555555555551" footer="0.3"/>
  <pageSetup paperSize="9" firstPageNumber="0" orientation="portrait" horizontalDpi="300" verticalDpi="300" r:id="rId1"/>
  <headerFooter alignWithMargins="0">
    <oddFooter>&amp;C&amp;"Calibri,Regular"&amp;P/&amp;N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prva</vt:lpstr>
      <vt:lpstr>rekapitulacija</vt:lpstr>
      <vt:lpstr>GOI dela </vt:lpstr>
      <vt:lpstr>TI strops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damja</dc:creator>
  <cp:lastModifiedBy>Damjan Pirc</cp:lastModifiedBy>
  <cp:lastPrinted>2020-10-10T08:25:16Z</cp:lastPrinted>
  <dcterms:created xsi:type="dcterms:W3CDTF">2018-04-18T10:12:35Z</dcterms:created>
  <dcterms:modified xsi:type="dcterms:W3CDTF">2022-09-13T07:03:46Z</dcterms:modified>
</cp:coreProperties>
</file>