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ZASTOPSTVO\OBJEKTI\2026\20_CESTA GRADENJ 1_BLOK VRHNIKA\PROJEKT SANITARNA VODA\"/>
    </mc:Choice>
  </mc:AlternateContent>
  <xr:revisionPtr revIDLastSave="0" documentId="13_ncr:1_{EE738890-5A34-4AAE-88D6-6B0657C4AF77}" xr6:coauthVersionLast="47" xr6:coauthVersionMax="47" xr10:uidLastSave="{00000000-0000-0000-0000-000000000000}"/>
  <bookViews>
    <workbookView xWindow="-28920" yWindow="-120" windowWidth="29040" windowHeight="15720" activeTab="1" xr2:uid="{687DDD8A-F165-4B54-9198-36EDBF2F0899}"/>
  </bookViews>
  <sheets>
    <sheet name="Rekapitulacija" sheetId="1" r:id="rId1"/>
    <sheet name="TSV" sheetId="3" r:id="rId2"/>
  </sheets>
  <definedNames>
    <definedName name="_xlnm.Print_Area" localSheetId="1">TSV!$A$1:$F$172</definedName>
    <definedName name="_xlnm.Print_Titles" localSheetId="1">TSV!$1:$2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7" i="3" l="1"/>
  <c r="F142" i="3"/>
  <c r="F96" i="3"/>
  <c r="F150" i="3"/>
  <c r="F146" i="3"/>
  <c r="C20" i="1"/>
  <c r="F132" i="3"/>
  <c r="F135" i="3"/>
  <c r="F53" i="3"/>
  <c r="F50" i="3"/>
  <c r="F47" i="3"/>
  <c r="F44" i="3"/>
  <c r="F41" i="3"/>
  <c r="A41" i="3"/>
  <c r="A44" i="3" s="1"/>
  <c r="A47" i="3" l="1"/>
  <c r="A50" i="3" l="1"/>
  <c r="A60" i="3" s="1"/>
  <c r="A53" i="3" l="1"/>
  <c r="F87" i="3"/>
  <c r="F130" i="3"/>
  <c r="F129" i="3"/>
  <c r="F128" i="3"/>
  <c r="F127" i="3"/>
  <c r="F126" i="3"/>
  <c r="F122" i="3"/>
  <c r="F113" i="3"/>
  <c r="F111" i="3"/>
  <c r="F110" i="3"/>
  <c r="F109" i="3"/>
  <c r="F108" i="3"/>
  <c r="F107" i="3"/>
  <c r="F106" i="3"/>
  <c r="F105" i="3"/>
  <c r="F86" i="3"/>
  <c r="F82" i="3"/>
  <c r="F81" i="3"/>
  <c r="F80" i="3"/>
  <c r="F79" i="3"/>
  <c r="F78" i="3"/>
  <c r="F77" i="3"/>
  <c r="F73" i="3"/>
  <c r="F72" i="3"/>
  <c r="F71" i="3"/>
  <c r="F70" i="3"/>
  <c r="F69" i="3"/>
  <c r="F68" i="3"/>
  <c r="F67" i="3"/>
  <c r="F63" i="3"/>
  <c r="F62" i="3"/>
  <c r="F155" i="3"/>
  <c r="F153" i="3"/>
  <c r="F144" i="3"/>
  <c r="F140" i="3"/>
  <c r="F138" i="3"/>
  <c r="F99" i="3"/>
  <c r="F94" i="3"/>
  <c r="F90" i="3"/>
  <c r="F159" i="3" l="1"/>
  <c r="F161" i="3" s="1"/>
  <c r="F20" i="1" s="1"/>
  <c r="A65" i="3"/>
  <c r="F22" i="1" l="1"/>
  <c r="F23" i="1" s="1"/>
  <c r="F24" i="1" s="1"/>
  <c r="A75" i="3"/>
  <c r="A84" i="3" l="1"/>
  <c r="A89" i="3" s="1"/>
  <c r="A92" i="3" l="1"/>
  <c r="A96" i="3" l="1"/>
  <c r="A99" i="3" s="1"/>
  <c r="A102" i="3" s="1"/>
  <c r="A113" i="3" s="1"/>
  <c r="A120" i="3" s="1"/>
  <c r="A124" i="3" s="1"/>
  <c r="A132" i="3" s="1"/>
  <c r="A135" i="3" s="1"/>
  <c r="A138" i="3" l="1"/>
  <c r="A140" i="3" s="1"/>
  <c r="A142" i="3" l="1"/>
  <c r="A144" i="3" s="1"/>
  <c r="A146" i="3" s="1"/>
  <c r="A150" i="3" l="1"/>
  <c r="A153" i="3" s="1"/>
  <c r="A155" i="3" s="1"/>
  <c r="A157" i="3" s="1"/>
  <c r="A159" i="3" s="1"/>
</calcChain>
</file>

<file path=xl/sharedStrings.xml><?xml version="1.0" encoding="utf-8"?>
<sst xmlns="http://schemas.openxmlformats.org/spreadsheetml/2006/main" count="177" uniqueCount="115">
  <si>
    <t>POPIS MATERIALA IN DEL</t>
  </si>
  <si>
    <t xml:space="preserve">Naročnik: </t>
  </si>
  <si>
    <t>Projektant:</t>
  </si>
  <si>
    <t>Objekt:</t>
  </si>
  <si>
    <t>REKAPITULACIJA</t>
  </si>
  <si>
    <t>Kovintrade d.d. Celje</t>
  </si>
  <si>
    <t>Mariborska cesta 7</t>
  </si>
  <si>
    <t>3000 Celje</t>
  </si>
  <si>
    <t>Cena</t>
  </si>
  <si>
    <t>SKUPAJ</t>
  </si>
  <si>
    <t>Št.</t>
  </si>
  <si>
    <t>Opis</t>
  </si>
  <si>
    <t>EM</t>
  </si>
  <si>
    <t>Količina</t>
  </si>
  <si>
    <t>Cena na EM</t>
  </si>
  <si>
    <t>Vrednost</t>
  </si>
  <si>
    <t>SKUPAJ brez DDV</t>
  </si>
  <si>
    <t>DDV</t>
  </si>
  <si>
    <t>SKUPAJ z DDV</t>
  </si>
  <si>
    <t>€</t>
  </si>
  <si>
    <t>Ime</t>
  </si>
  <si>
    <t>kos</t>
  </si>
  <si>
    <t>kpl</t>
  </si>
  <si>
    <t>Dostava opreme na objekt</t>
  </si>
  <si>
    <t>Termometer</t>
  </si>
  <si>
    <t>Manometer</t>
  </si>
  <si>
    <t>m</t>
  </si>
  <si>
    <t>Tlačni preizkus cevovodov z vodo in izdelava zapisnika</t>
  </si>
  <si>
    <t>Vnos in postavitev opreme v kotlovnico</t>
  </si>
  <si>
    <t xml:space="preserve">
</t>
  </si>
  <si>
    <t xml:space="preserve">
</t>
  </si>
  <si>
    <t>Fiting holandec (AISI 316)</t>
  </si>
  <si>
    <t>Holandec iz Inox materiala z certifikatom za uporabo v sistemih tople sanitarne vode, vključno s tesnilnim materialom</t>
  </si>
  <si>
    <t>N/N ravno t. Rp 1 1/2''</t>
  </si>
  <si>
    <t>N/N ravno t. Rp 3/4'', dvovijačnik šestrobi 3/4''</t>
  </si>
  <si>
    <t>Cevovodi iz varjenih preciznih cevi iz nerjavnega jekla, EN 10312-2 (DIN 2465-2), material
1.4521, za pitno vodo, spajanje s stisljivimi fitingi SANPRESS-INOX, vključno s spojnimi elementi
oz. fitingi, vključno pritrditev cevi s cevnimi pritrdili, izoliranimi pred prenosom zvoka po trdnih
telesih,</t>
  </si>
  <si>
    <t>18 x 1,0 mm</t>
  </si>
  <si>
    <t>15 x 1,0 mm</t>
  </si>
  <si>
    <t>42 x 1,5 mm</t>
  </si>
  <si>
    <t>54 x 1,5 mm</t>
  </si>
  <si>
    <t>35 x 1,5 mm</t>
  </si>
  <si>
    <t>28 x 1,2 mm</t>
  </si>
  <si>
    <t>22 x 1,2 mm</t>
  </si>
  <si>
    <t>Press inox cevi za sanitarno vodo</t>
  </si>
  <si>
    <t>Krogelna pipa</t>
  </si>
  <si>
    <t>z navojnim priključkom, PN 16, ravna izvedba, z izpustnim ventilom, ohišje iz prešane medenine, z ročico</t>
  </si>
  <si>
    <t>DN15</t>
  </si>
  <si>
    <t>DN20</t>
  </si>
  <si>
    <t>DN25</t>
  </si>
  <si>
    <t>DN32</t>
  </si>
  <si>
    <t>DN40</t>
  </si>
  <si>
    <t>DN50</t>
  </si>
  <si>
    <t>Toplotni prenosnik toplote</t>
  </si>
  <si>
    <t>Nepovratni ventil (medenina) za sisteme TSV</t>
  </si>
  <si>
    <t xml:space="preserve">DN 25 (1") </t>
  </si>
  <si>
    <t>Varnostni ventil za sanitarno vodo</t>
  </si>
  <si>
    <t>BOSCH APx 800.2 - zalogovnik za sanitarno vodo, 800 l, brez toplotnega izmenjevalnika</t>
  </si>
  <si>
    <r>
      <rPr>
        <b/>
        <sz val="10"/>
        <color indexed="8"/>
        <rFont val="Arial"/>
        <family val="2"/>
        <charset val="238"/>
      </rPr>
      <t xml:space="preserve">Tehnični podatki: </t>
    </r>
    <r>
      <rPr>
        <sz val="10"/>
        <color indexed="8"/>
        <rFont val="Arial"/>
        <family val="2"/>
        <charset val="238"/>
      </rPr>
      <t xml:space="preserve">
- Dejanska prostornina zalogovnika: 796 l
- Masa: 175 kg
- Toplotna izolacija zalogovnika:  Neodul 100 mm
- Max. delovna temperatura zalogovnika: 95 °C
- Nazivni tlak zalogovnika: 8 bar
- Višina: 1947 mm
- Premer z izolacijo: 990 mm
- Premer brez izolacije: 790 mm
- Razred  energetske učinkovitosti: C</t>
    </r>
  </si>
  <si>
    <t xml:space="preserve">Visokotlačni zalogovnik sanitarne vode, brez toplotnega izmenjevalnika, prostornine 800 l. Nazivni tlak 8 bar. Zalogovnik je iz emajliranega jekla, s toplotno izolacijo debeline 100 mm. Vgrajena je magnezijeva anoda. Zalogovnik ima 4x 6/4'' ZN priključke za priklop gretja tople sanitarne vode in odvoda tople sanitarne vode v sistem, prirobnico. Na zalogovnik je možno priključiti elektro grelec. </t>
  </si>
  <si>
    <t>Cevovodi iz preciznih jeklenih cevi, varjenih EN 10305-3 (DIN 2394), zunaj pocinkanih, mat.
nelegirano jeklo 1.0308, spajanje s stisljivimi fitingi, vključno s fazonskimi kosi, vklj. cevnimi
pritrdili, izoliranimi pred prenosom zvoka po trdnih telesih, proizv. VIEGA tip Prestabo</t>
  </si>
  <si>
    <t>Cevovodi iz preciznih jeklenih cevi</t>
  </si>
  <si>
    <t xml:space="preserve">Pretočna membranska ekspanzijska posoda za sisteme za toplo vodo, </t>
  </si>
  <si>
    <t>za vodovodne instalacije in sisteme za dvig tlaka. Z membrano v skladu z direktivo o elastomerih in standardom W 270. Zunanji in notranji premaz v skladu s KTW-A. Primerno samo za sisteme s hladno vodo. Do Rp 1 1/4" vključno s pretočnim priključkom Flowjet, od DN50 vključno z dvojnim prirobničnim priključkom s pretočnim sistemom. Izdelano v skladu z DIN EN 13831 in VDI 4708 ali AD 2000. Odobritev v skladu z Direktivo o tlačni opremi 2014/68/ES.
– Flowjet vključno z zapornim in praznilnim ali dvojnim priključkom
– zamenljiv mehur v skladu z DIN EN 13831, DIN 4807 T5, KTW-C in W270,
izdelano in preizkušeno v skladu z DIN 4807 T5, DIN DVGW reg. št. NW-0411AT2534
– notranji in zunanji premaz v skladu s KTW-A, trpežen premaz z epoksidno smolo
– tulec za opcijski detektor pretrganja membrane
– manometer in dovodni tlačni ventil zaščitena s sponko
– samo za uporabo v ceveh za hladno vodo (upoštevajte navodila za montažo in uporabo)</t>
  </si>
  <si>
    <t>izvedena iz gibkih cevi iz sintetičnega kavčuka, območje uporabe
-40 do 105°C, požarni razred B-s3,d0 po EN 13501-1, koefic. parozapornosti min. 10000, proizv.
KAIFLEX ST, debelina 25 mm</t>
  </si>
  <si>
    <t>premer cevi 22 mm</t>
  </si>
  <si>
    <t>premer cevi 28 mm</t>
  </si>
  <si>
    <t>premer cevi 35 mm</t>
  </si>
  <si>
    <t>premer cevi 42 mm</t>
  </si>
  <si>
    <t>premer cevi 54 mm</t>
  </si>
  <si>
    <t>Toplotna izolacija cevovodov hladne vode, tople vode, cirkulacije in primarnega dela ogrevanja TSV</t>
  </si>
  <si>
    <t xml:space="preserve">DN 50 (2") </t>
  </si>
  <si>
    <t>Varnostni ventil za sanitarno toplo vodo  po DIN 4763 in TRD 721, komplet z montažnim materialom, PN 10 DN25. Tlak odpiranja: 6bar</t>
  </si>
  <si>
    <t>Elektro odklop</t>
  </si>
  <si>
    <t xml:space="preserve">Demontaža </t>
  </si>
  <si>
    <t>obtočne črpalke sanitarne vode, cirkulacijske črpalke in temperaturnih tipal obstoječih bojlerjev</t>
  </si>
  <si>
    <t>cevne inštalacije hladne sanitarne vode
tople sanitarne vode, demontaža obstoječe črpalke sanitarne vode, cirkulacijske črpalke, demontaža obstoječe pretočne ekspanzijske posode, vodomernega števca in dozirne naprave ter odvoz na deponijo</t>
  </si>
  <si>
    <t>Φ80,  0-120°C</t>
  </si>
  <si>
    <t>Φ80,  0-6bar z manometersko pipo velikosti 1/2"</t>
  </si>
  <si>
    <t>iztok obstoječe sanitarne vode iz obstoječih akumulatorjev tople sanitarne vode, obstoječega cevnega pretočnega toplotnega izmenjevalca in odvoz na deponijo</t>
  </si>
  <si>
    <t>Etažni lastniki Cesta Gradenj 1</t>
  </si>
  <si>
    <t>Cesta Gradenj 1</t>
  </si>
  <si>
    <t>1360 Vrhnika</t>
  </si>
  <si>
    <t>TOPLA SANITARNA VODA</t>
  </si>
  <si>
    <t>Polnjenje ogrevalnega sistema in TSV</t>
  </si>
  <si>
    <t>Elektro dela in kabliranje</t>
  </si>
  <si>
    <t>ponovno elektro kabliranje in elektro priklop
1x obtočne črpalke TSV, 
1x cirkulacijske obtočne črpalke, 
1x temperaturnih tipal akumulator TSV
2x elektro grelnik akumulator vode</t>
  </si>
  <si>
    <t>Strokovno-tehnični nadzor z potnimi stroški</t>
  </si>
  <si>
    <t>Nepovratni ventil za toplo sanitarno vodo, DN 25 (1"), navojni priključek Rp 1", za vgradnjo v instalacijo sanitarne tople vode. Ventil mora biti izdelan iz korozijsko odporne medeninaste zlitine, primerne za uporabo v sistemih pitne vode, z notranjimi tesnilnimi elementi iz materialov, ki ne vplivajo na zdravstveno ustreznost vode. Izdelek mora biti namenjen uporabi v instalacijah pitne vode ter imeti ustrezno dokazilo oziroma certifikat za stik s pitno vodo (npr. DVGW, KIWA, SVGW ali enakovredno).</t>
  </si>
  <si>
    <t>Elektro grelec 6,0 kW</t>
  </si>
  <si>
    <t>Ponovna montaža obstoječe cirkulacijske črpalke</t>
  </si>
  <si>
    <t>obstoječa cirkulacijska črpalke je bila pred kratkim menjana, vgrajena je cirkulacijska črpalka IMP SAN MINI 32/60-180</t>
  </si>
  <si>
    <t>Visokoučinkovita črpalka Wilo-Yonos MAXO-Z</t>
  </si>
  <si>
    <t>Wilo-Yonos MAXO-Z 25/0,5-7</t>
  </si>
  <si>
    <t>Obtočna črpalka s potopljenim rotorjem, sinhronim motorjem po ECM-tehnologiji in integrirano elektronsko regulacijo zmogljivosti za brezstopenjsko regulacijo tlačne razlike. Uporaba možna za vse sisteme za kroženje pitne vode v industriji in gradbeni tehniki. Ponuditi z tesnilnim in montažnim materialom.</t>
  </si>
  <si>
    <t>Zagon opreme s poskusnim obratovanjem in poučitvijo uporabnikov, upoševajte serviser Vailant</t>
  </si>
  <si>
    <t>Reflex DT200</t>
  </si>
  <si>
    <t>Dezinfekcija novih akumulatorjev tople sanitarne vode (Klorni šok), iz večkratno izpiranje ter ponovno polnjenje s strani NIJZ, potrebno predložiti ustrezno potrdilo</t>
  </si>
  <si>
    <t>Transportni in zavarovalni stroški</t>
  </si>
  <si>
    <t>Nepredvideni stroški</t>
  </si>
  <si>
    <t>%</t>
  </si>
  <si>
    <t>Lotani toplotni prenosnik toplote, vključno s talno ali stensko konzolo, izolacijo, holandskimi priključki 1''.
Medij:voda-voda,
toplotna moč 70 kW 
Primar:65-45°C, padec tlaka 22 kPa,
Sekundar: 40-60°C, padec tlaka 19,94 kPa, masni pretok 3,060 m3/h
Sekundar:10-60°C, padec tlaka 2,25 kPa, masni pretok 1,206 m3/h</t>
  </si>
  <si>
    <t>obstoječega akumulatorja tople sanitarne vode, morebitni razrez akumulatorja, ročni iznos iz objekta po stopnišču, zaščita transportne poti in dvigala. Kotlovnica na vrhu objekta. Odvoz na deponijo.</t>
  </si>
  <si>
    <t>V ceni mora biti vključeno:</t>
  </si>
  <si>
    <t>dobava in montaža opreme na za to predvidno mesto, vključno z manipulativnimi in transportnimi stroški</t>
  </si>
  <si>
    <t>Vključene morajo biti meritve, vregulacija sistema, zagon naprav, preskusni zagon, poskusno obratovanje (72 ur), pregled instalacij, armatur, delovanje črpalk in ostalih naprav</t>
  </si>
  <si>
    <t>potrebni preboji za vodenje instalacij, droben varilni in montažni in pritrdilni material, izpiranje cevovodov, polnjenje sistemov z mehčano vodo, pripravljalna, zaključna in nepredvidena dela, splošni stroški</t>
  </si>
  <si>
    <t>priprava dokumentacije za tehnični pregled in predajo objekta (DZO)</t>
  </si>
  <si>
    <t>priprava dokumentacije za izdelavo projekta izvedenih del. Obvezno potrjeno s strani nadzora</t>
  </si>
  <si>
    <t xml:space="preserve">pripravljalna, zaključna in nepredvidena dela, splošni stroški, stroški gradbišča, električne energije, </t>
  </si>
  <si>
    <t>ves gradbeni odpad je potrebno odpeljati na najbližjo deponijo skladno s pavilnikom o ravnanju z gradbenimi odpadki in to dokazovati s pisnim dokazilom.</t>
  </si>
  <si>
    <t>V primeru vgradnje opreme, ki ni identična opremi v popisu, je pa njej tehnično ekvivalentna, je potrebno pridobiti pisno soglasje projektanta, ki v obsegu projektantskega nadzora, na stroške izvajalca, potrdi ustreznost opreme.</t>
  </si>
  <si>
    <t>Opombo je potrebno upoštevati pri vseh pozicijah tega popisa.</t>
  </si>
  <si>
    <t>Vse dimenzije pred naročilom materiala še enkrat prveriti.</t>
  </si>
  <si>
    <t>vsa vgrajena oprema mora biti I. kvalitete, izdelana po SIST ali DIN standardih ter mora imeti potrebno tehniško dokumentacijo, certifikate in ateste.</t>
  </si>
  <si>
    <t>navojne izvedbe 6/4'' ZN, trofazni 400 V, s priloženim termostatom, priklopom na elektro napajanje in testiranjem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</si>
</sst>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5" fillId="0" borderId="0" xfId="0" quotePrefix="1" applyFont="1"/>
    <xf numFmtId="9" fontId="4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4" fontId="5" fillId="0" borderId="0" xfId="0" applyNumberFormat="1" applyFont="1"/>
    <xf numFmtId="4" fontId="4" fillId="0" borderId="1" xfId="0" applyNumberFormat="1" applyFont="1" applyBorder="1"/>
    <xf numFmtId="4" fontId="4" fillId="0" borderId="0" xfId="0" applyNumberFormat="1" applyFont="1"/>
    <xf numFmtId="4" fontId="5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6" fillId="0" borderId="0" xfId="1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justify" vertical="top" wrapText="1"/>
    </xf>
  </cellXfs>
  <cellStyles count="2">
    <cellStyle name="Navadno" xfId="0" builtinId="0"/>
    <cellStyle name="Navadno 51" xfId="1" xr:uid="{CDDC2A4E-FA80-4BDB-9206-62280B6236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3BED6-99C4-41BC-BDD7-59F357D435F3}">
  <dimension ref="B3:F24"/>
  <sheetViews>
    <sheetView view="pageLayout" zoomScaleNormal="100" workbookViewId="0">
      <selection activeCell="E28" sqref="E28"/>
    </sheetView>
  </sheetViews>
  <sheetFormatPr defaultColWidth="9.140625" defaultRowHeight="14.25" x14ac:dyDescent="0.2"/>
  <cols>
    <col min="1" max="1" width="9.140625" style="1" customWidth="1"/>
    <col min="2" max="2" width="3.7109375" style="1" customWidth="1"/>
    <col min="3" max="3" width="7.140625" style="1" customWidth="1"/>
    <col min="4" max="4" width="9.140625" style="1"/>
    <col min="5" max="5" width="36.5703125" style="1" customWidth="1"/>
    <col min="6" max="16384" width="9.140625" style="1"/>
  </cols>
  <sheetData>
    <row r="3" spans="2:6" ht="26.25" x14ac:dyDescent="0.4">
      <c r="B3" s="2" t="s">
        <v>0</v>
      </c>
    </row>
    <row r="4" spans="2:6" ht="60" customHeight="1" x14ac:dyDescent="0.2"/>
    <row r="5" spans="2:6" x14ac:dyDescent="0.2">
      <c r="B5" s="6" t="s">
        <v>1</v>
      </c>
      <c r="C5" s="6"/>
      <c r="D5" s="5" t="s">
        <v>79</v>
      </c>
      <c r="E5" s="6"/>
      <c r="F5" s="6"/>
    </row>
    <row r="6" spans="2:6" x14ac:dyDescent="0.2">
      <c r="B6" s="6"/>
      <c r="C6" s="6"/>
      <c r="D6" s="5" t="s">
        <v>80</v>
      </c>
      <c r="E6" s="6"/>
      <c r="F6" s="6"/>
    </row>
    <row r="7" spans="2:6" x14ac:dyDescent="0.2">
      <c r="B7" s="6"/>
      <c r="C7" s="6"/>
      <c r="D7" s="5" t="s">
        <v>81</v>
      </c>
      <c r="E7" s="6"/>
      <c r="F7" s="6"/>
    </row>
    <row r="8" spans="2:6" x14ac:dyDescent="0.2">
      <c r="B8" s="6"/>
      <c r="C8" s="6"/>
      <c r="D8" s="6"/>
      <c r="E8" s="6"/>
      <c r="F8" s="6"/>
    </row>
    <row r="9" spans="2:6" x14ac:dyDescent="0.2">
      <c r="B9" s="6" t="s">
        <v>2</v>
      </c>
      <c r="C9" s="6"/>
      <c r="D9" s="5" t="s">
        <v>5</v>
      </c>
      <c r="E9" s="6"/>
      <c r="F9" s="6"/>
    </row>
    <row r="10" spans="2:6" x14ac:dyDescent="0.2">
      <c r="B10" s="6"/>
      <c r="C10" s="6"/>
      <c r="D10" s="5" t="s">
        <v>6</v>
      </c>
      <c r="E10" s="6"/>
      <c r="F10" s="6"/>
    </row>
    <row r="11" spans="2:6" x14ac:dyDescent="0.2">
      <c r="B11" s="6"/>
      <c r="C11" s="6"/>
      <c r="D11" s="5" t="s">
        <v>7</v>
      </c>
      <c r="E11" s="6"/>
      <c r="F11" s="6"/>
    </row>
    <row r="12" spans="2:6" x14ac:dyDescent="0.2">
      <c r="B12" s="6"/>
      <c r="C12" s="6"/>
      <c r="D12" s="6"/>
      <c r="E12" s="6"/>
      <c r="F12" s="6"/>
    </row>
    <row r="13" spans="2:6" x14ac:dyDescent="0.2">
      <c r="B13" s="6" t="s">
        <v>3</v>
      </c>
      <c r="C13" s="6"/>
      <c r="D13" s="5" t="s">
        <v>80</v>
      </c>
      <c r="E13" s="6"/>
      <c r="F13" s="6"/>
    </row>
    <row r="14" spans="2:6" x14ac:dyDescent="0.2">
      <c r="B14" s="6"/>
      <c r="C14" s="6"/>
      <c r="D14" s="5" t="s">
        <v>81</v>
      </c>
      <c r="E14" s="6"/>
      <c r="F14" s="6"/>
    </row>
    <row r="15" spans="2:6" x14ac:dyDescent="0.2">
      <c r="B15" s="6"/>
      <c r="C15" s="6"/>
      <c r="D15" s="5"/>
      <c r="E15" s="6"/>
      <c r="F15" s="6"/>
    </row>
    <row r="16" spans="2:6" x14ac:dyDescent="0.2">
      <c r="B16" s="6"/>
      <c r="C16" s="6"/>
      <c r="D16" s="6"/>
      <c r="E16" s="6"/>
      <c r="F16" s="6"/>
    </row>
    <row r="17" spans="2:6" x14ac:dyDescent="0.2">
      <c r="B17" s="5" t="s">
        <v>4</v>
      </c>
      <c r="C17" s="6"/>
      <c r="D17" s="6"/>
      <c r="E17" s="6"/>
      <c r="F17" s="6"/>
    </row>
    <row r="18" spans="2:6" x14ac:dyDescent="0.2">
      <c r="B18" s="6"/>
      <c r="C18" s="6"/>
      <c r="D18" s="6"/>
      <c r="E18" s="6"/>
      <c r="F18" s="6"/>
    </row>
    <row r="19" spans="2:6" x14ac:dyDescent="0.2">
      <c r="B19" s="16" t="s">
        <v>10</v>
      </c>
      <c r="C19" s="16" t="s">
        <v>20</v>
      </c>
      <c r="D19" s="16"/>
      <c r="E19" s="16"/>
      <c r="F19" s="16" t="s">
        <v>8</v>
      </c>
    </row>
    <row r="20" spans="2:6" x14ac:dyDescent="0.2">
      <c r="B20" s="17">
        <v>1</v>
      </c>
      <c r="C20" s="6" t="str">
        <f>TSV!A4</f>
        <v>TOPLA SANITARNA VODA</v>
      </c>
      <c r="D20" s="6"/>
      <c r="E20" s="6"/>
      <c r="F20" s="22">
        <f>TSV!F161</f>
        <v>0</v>
      </c>
    </row>
    <row r="21" spans="2:6" x14ac:dyDescent="0.2">
      <c r="B21" s="6"/>
      <c r="C21" s="6"/>
      <c r="D21" s="6"/>
      <c r="E21" s="6"/>
      <c r="F21" s="6"/>
    </row>
    <row r="22" spans="2:6" x14ac:dyDescent="0.2">
      <c r="B22" s="6"/>
      <c r="C22" s="15" t="s">
        <v>16</v>
      </c>
      <c r="D22" s="15"/>
      <c r="E22" s="15"/>
      <c r="F22" s="23">
        <f>SUM(F20:F20)</f>
        <v>0</v>
      </c>
    </row>
    <row r="23" spans="2:6" x14ac:dyDescent="0.2">
      <c r="B23" s="6"/>
      <c r="C23" s="5" t="s">
        <v>17</v>
      </c>
      <c r="D23" s="18">
        <v>0.22</v>
      </c>
      <c r="E23" s="6"/>
      <c r="F23" s="22">
        <f>F22*D23</f>
        <v>0</v>
      </c>
    </row>
    <row r="24" spans="2:6" x14ac:dyDescent="0.2">
      <c r="B24" s="6"/>
      <c r="C24" s="5" t="s">
        <v>18</v>
      </c>
      <c r="D24" s="5"/>
      <c r="E24" s="6"/>
      <c r="F24" s="24">
        <f>F22+F23</f>
        <v>0</v>
      </c>
    </row>
  </sheetData>
  <pageMargins left="0.23622047244094491" right="0.23622047244094491" top="0.98425196850393704" bottom="0.74803149606299213" header="0.31496062992125984" footer="0.31496062992125984"/>
  <pageSetup paperSize="9" fitToHeight="0" orientation="portrait" r:id="rId1"/>
  <headerFooter>
    <oddHeader>&amp;C&amp;G</oddHeader>
    <oddFooter>&amp;C&amp;P/&amp;N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AF273-7874-4BCF-B9FC-2726AC9B601C}">
  <dimension ref="A1:I161"/>
  <sheetViews>
    <sheetView tabSelected="1" view="pageBreakPreview" zoomScaleNormal="100" zoomScaleSheetLayoutView="100" workbookViewId="0">
      <selection activeCell="D76" sqref="D76"/>
    </sheetView>
  </sheetViews>
  <sheetFormatPr defaultColWidth="9.140625" defaultRowHeight="14.25" x14ac:dyDescent="0.2"/>
  <cols>
    <col min="1" max="1" width="3.5703125" style="8" customWidth="1"/>
    <col min="2" max="2" width="54.42578125" style="6" customWidth="1"/>
    <col min="3" max="3" width="5.5703125" style="8" customWidth="1"/>
    <col min="4" max="4" width="9.85546875" style="8" customWidth="1"/>
    <col min="5" max="6" width="12" style="8" customWidth="1"/>
    <col min="7" max="7" width="9.140625" style="6"/>
    <col min="8" max="8" width="9.140625" style="21"/>
    <col min="9" max="9" width="9.140625" style="1"/>
    <col min="10" max="16384" width="9.140625" style="6"/>
  </cols>
  <sheetData>
    <row r="1" spans="1:6" x14ac:dyDescent="0.2">
      <c r="A1" s="4" t="s">
        <v>10</v>
      </c>
      <c r="B1" s="5" t="s">
        <v>11</v>
      </c>
      <c r="C1" s="4" t="s">
        <v>12</v>
      </c>
      <c r="D1" s="4" t="s">
        <v>13</v>
      </c>
      <c r="E1" s="4" t="s">
        <v>14</v>
      </c>
      <c r="F1" s="4" t="s">
        <v>15</v>
      </c>
    </row>
    <row r="2" spans="1:6" x14ac:dyDescent="0.2">
      <c r="A2" s="4"/>
      <c r="B2" s="5"/>
      <c r="C2" s="4"/>
      <c r="D2" s="4"/>
      <c r="E2" s="4" t="s">
        <v>19</v>
      </c>
      <c r="F2" s="4" t="s">
        <v>19</v>
      </c>
    </row>
    <row r="3" spans="1:6" ht="18" x14ac:dyDescent="0.25">
      <c r="A3" s="3" t="s">
        <v>0</v>
      </c>
      <c r="B3" s="7"/>
    </row>
    <row r="4" spans="1:6" x14ac:dyDescent="0.2">
      <c r="A4" s="32" t="s">
        <v>82</v>
      </c>
    </row>
    <row r="7" spans="1:6" x14ac:dyDescent="0.2">
      <c r="B7" s="35" t="s">
        <v>102</v>
      </c>
    </row>
    <row r="8" spans="1:6" ht="25.5" x14ac:dyDescent="0.2">
      <c r="B8" s="35" t="s">
        <v>103</v>
      </c>
    </row>
    <row r="9" spans="1:6" ht="51" x14ac:dyDescent="0.2">
      <c r="B9" s="35" t="s">
        <v>104</v>
      </c>
    </row>
    <row r="10" spans="1:6" ht="51" x14ac:dyDescent="0.2">
      <c r="B10" s="35" t="s">
        <v>105</v>
      </c>
    </row>
    <row r="11" spans="1:6" ht="25.5" x14ac:dyDescent="0.2">
      <c r="B11" s="35" t="s">
        <v>106</v>
      </c>
    </row>
    <row r="12" spans="1:6" ht="25.5" x14ac:dyDescent="0.2">
      <c r="B12" s="35" t="s">
        <v>107</v>
      </c>
    </row>
    <row r="13" spans="1:6" ht="25.5" x14ac:dyDescent="0.2">
      <c r="B13" s="35" t="s">
        <v>108</v>
      </c>
    </row>
    <row r="14" spans="1:6" ht="38.25" x14ac:dyDescent="0.2">
      <c r="B14" s="35" t="s">
        <v>109</v>
      </c>
    </row>
    <row r="15" spans="1:6" ht="63.75" x14ac:dyDescent="0.2">
      <c r="B15" s="35" t="s">
        <v>110</v>
      </c>
    </row>
    <row r="16" spans="1:6" ht="25.5" x14ac:dyDescent="0.2">
      <c r="B16" s="35" t="s">
        <v>111</v>
      </c>
    </row>
    <row r="17" spans="2:2" ht="25.5" x14ac:dyDescent="0.2">
      <c r="B17" s="36" t="s">
        <v>112</v>
      </c>
    </row>
    <row r="18" spans="2:2" ht="38.25" x14ac:dyDescent="0.2">
      <c r="B18" s="35" t="s">
        <v>113</v>
      </c>
    </row>
    <row r="41" spans="1:6" x14ac:dyDescent="0.2">
      <c r="A41" s="9">
        <f>COUNT(#REF!)+1</f>
        <v>1</v>
      </c>
      <c r="B41" s="10" t="s">
        <v>72</v>
      </c>
      <c r="C41" s="9" t="s">
        <v>22</v>
      </c>
      <c r="D41" s="9">
        <v>1</v>
      </c>
      <c r="E41" s="25"/>
      <c r="F41" s="25">
        <f>D41*E41</f>
        <v>0</v>
      </c>
    </row>
    <row r="42" spans="1:6" ht="25.5" x14ac:dyDescent="0.2">
      <c r="B42" s="30" t="s">
        <v>74</v>
      </c>
    </row>
    <row r="44" spans="1:6" x14ac:dyDescent="0.2">
      <c r="A44" s="9">
        <f>COUNT(A$4:A43)+1</f>
        <v>2</v>
      </c>
      <c r="B44" s="10" t="s">
        <v>73</v>
      </c>
      <c r="C44" s="9" t="s">
        <v>22</v>
      </c>
      <c r="D44" s="9">
        <v>1</v>
      </c>
      <c r="E44" s="25"/>
      <c r="F44" s="25">
        <f>D44*E44</f>
        <v>0</v>
      </c>
    </row>
    <row r="45" spans="1:6" ht="42.75" customHeight="1" x14ac:dyDescent="0.2">
      <c r="B45" s="34" t="s">
        <v>78</v>
      </c>
    </row>
    <row r="47" spans="1:6" x14ac:dyDescent="0.2">
      <c r="A47" s="9">
        <f>COUNT(A$4:A46)+1</f>
        <v>3</v>
      </c>
      <c r="B47" s="10" t="s">
        <v>73</v>
      </c>
      <c r="C47" s="9" t="s">
        <v>22</v>
      </c>
      <c r="D47" s="9">
        <v>2</v>
      </c>
      <c r="E47" s="25"/>
      <c r="F47" s="25">
        <f>D47*E47</f>
        <v>0</v>
      </c>
    </row>
    <row r="48" spans="1:6" ht="54" customHeight="1" x14ac:dyDescent="0.2">
      <c r="B48" s="11" t="s">
        <v>101</v>
      </c>
    </row>
    <row r="50" spans="1:6" x14ac:dyDescent="0.2">
      <c r="A50" s="9">
        <f>COUNT(A$4:A49)+1</f>
        <v>4</v>
      </c>
      <c r="B50" s="10" t="s">
        <v>73</v>
      </c>
      <c r="C50" s="9" t="s">
        <v>22</v>
      </c>
      <c r="D50" s="9">
        <v>1</v>
      </c>
      <c r="E50" s="25"/>
      <c r="F50" s="25">
        <f>D50*E50</f>
        <v>0</v>
      </c>
    </row>
    <row r="51" spans="1:6" ht="63.75" x14ac:dyDescent="0.2">
      <c r="B51" s="30" t="s">
        <v>75</v>
      </c>
    </row>
    <row r="53" spans="1:6" ht="29.25" customHeight="1" x14ac:dyDescent="0.2">
      <c r="A53" s="9">
        <f>COUNT(A$4:A52)+1</f>
        <v>5</v>
      </c>
      <c r="B53" s="28" t="s">
        <v>56</v>
      </c>
      <c r="C53" s="9" t="s">
        <v>21</v>
      </c>
      <c r="D53" s="9">
        <v>2</v>
      </c>
      <c r="E53" s="25"/>
      <c r="F53" s="25">
        <f>D53*E53</f>
        <v>0</v>
      </c>
    </row>
    <row r="54" spans="1:6" ht="110.25" customHeight="1" x14ac:dyDescent="0.2">
      <c r="B54" s="29" t="s">
        <v>58</v>
      </c>
      <c r="E54" s="25"/>
      <c r="F54" s="25"/>
    </row>
    <row r="55" spans="1:6" ht="135" customHeight="1" x14ac:dyDescent="0.2">
      <c r="B55" s="29" t="s">
        <v>57</v>
      </c>
      <c r="E55" s="25"/>
      <c r="F55" s="25"/>
    </row>
    <row r="60" spans="1:6" x14ac:dyDescent="0.2">
      <c r="A60" s="9">
        <f>COUNT(A$4:A52)+1</f>
        <v>5</v>
      </c>
      <c r="B60" s="10" t="s">
        <v>31</v>
      </c>
    </row>
    <row r="61" spans="1:6" ht="25.5" x14ac:dyDescent="0.2">
      <c r="A61" s="9"/>
      <c r="B61" s="11" t="s">
        <v>32</v>
      </c>
      <c r="C61" s="9"/>
      <c r="D61" s="9"/>
      <c r="E61" s="25"/>
      <c r="F61" s="25"/>
    </row>
    <row r="62" spans="1:6" x14ac:dyDescent="0.2">
      <c r="A62" s="9"/>
      <c r="B62" s="11" t="s">
        <v>33</v>
      </c>
      <c r="C62" s="9" t="s">
        <v>21</v>
      </c>
      <c r="D62" s="9">
        <v>6</v>
      </c>
      <c r="E62" s="25"/>
      <c r="F62" s="25">
        <f>D62*E62</f>
        <v>0</v>
      </c>
    </row>
    <row r="63" spans="1:6" x14ac:dyDescent="0.2">
      <c r="A63" s="9"/>
      <c r="B63" s="11" t="s">
        <v>34</v>
      </c>
      <c r="C63" s="9" t="s">
        <v>22</v>
      </c>
      <c r="D63" s="9">
        <v>2</v>
      </c>
      <c r="E63" s="25"/>
      <c r="F63" s="25">
        <f>D63*E63</f>
        <v>0</v>
      </c>
    </row>
    <row r="64" spans="1:6" x14ac:dyDescent="0.2">
      <c r="A64" s="9"/>
      <c r="B64" s="11"/>
      <c r="C64" s="9"/>
      <c r="D64" s="9"/>
      <c r="E64" s="25"/>
      <c r="F64" s="25"/>
    </row>
    <row r="65" spans="1:6" x14ac:dyDescent="0.2">
      <c r="A65" s="9">
        <f>COUNT(A$4:A64)+1</f>
        <v>7</v>
      </c>
      <c r="B65" s="10" t="s">
        <v>43</v>
      </c>
      <c r="E65" s="26"/>
      <c r="F65" s="26"/>
    </row>
    <row r="66" spans="1:6" ht="92.25" customHeight="1" x14ac:dyDescent="0.2">
      <c r="A66" s="9"/>
      <c r="B66" s="11" t="s">
        <v>35</v>
      </c>
      <c r="C66" s="9"/>
      <c r="D66" s="9"/>
      <c r="E66" s="25"/>
      <c r="F66" s="25"/>
    </row>
    <row r="67" spans="1:6" x14ac:dyDescent="0.2">
      <c r="A67" s="9"/>
      <c r="B67" s="11" t="s">
        <v>37</v>
      </c>
      <c r="C67" s="9" t="s">
        <v>26</v>
      </c>
      <c r="D67" s="9">
        <v>0</v>
      </c>
      <c r="E67" s="25"/>
      <c r="F67" s="25">
        <f t="shared" ref="F67:F73" si="0">D67*E67</f>
        <v>0</v>
      </c>
    </row>
    <row r="68" spans="1:6" x14ac:dyDescent="0.2">
      <c r="A68" s="9"/>
      <c r="B68" s="11" t="s">
        <v>36</v>
      </c>
      <c r="C68" s="9" t="s">
        <v>26</v>
      </c>
      <c r="D68" s="9">
        <v>0</v>
      </c>
      <c r="E68" s="25"/>
      <c r="F68" s="25">
        <f t="shared" si="0"/>
        <v>0</v>
      </c>
    </row>
    <row r="69" spans="1:6" x14ac:dyDescent="0.2">
      <c r="A69" s="9"/>
      <c r="B69" s="11" t="s">
        <v>42</v>
      </c>
      <c r="C69" s="9" t="s">
        <v>26</v>
      </c>
      <c r="D69" s="9">
        <v>0</v>
      </c>
      <c r="E69" s="25"/>
      <c r="F69" s="25">
        <f t="shared" si="0"/>
        <v>0</v>
      </c>
    </row>
    <row r="70" spans="1:6" x14ac:dyDescent="0.2">
      <c r="A70" s="9"/>
      <c r="B70" s="11" t="s">
        <v>41</v>
      </c>
      <c r="C70" s="9" t="s">
        <v>26</v>
      </c>
      <c r="D70" s="9">
        <v>0</v>
      </c>
      <c r="E70" s="25"/>
      <c r="F70" s="25">
        <f t="shared" si="0"/>
        <v>0</v>
      </c>
    </row>
    <row r="71" spans="1:6" x14ac:dyDescent="0.2">
      <c r="A71" s="9"/>
      <c r="B71" s="11" t="s">
        <v>40</v>
      </c>
      <c r="C71" s="9" t="s">
        <v>26</v>
      </c>
      <c r="D71" s="9">
        <v>0</v>
      </c>
      <c r="E71" s="25"/>
      <c r="F71" s="25">
        <f t="shared" si="0"/>
        <v>0</v>
      </c>
    </row>
    <row r="72" spans="1:6" x14ac:dyDescent="0.2">
      <c r="A72" s="9"/>
      <c r="B72" s="11" t="s">
        <v>38</v>
      </c>
      <c r="C72" s="9" t="s">
        <v>26</v>
      </c>
      <c r="D72" s="9">
        <v>15</v>
      </c>
      <c r="E72" s="25"/>
      <c r="F72" s="25">
        <f t="shared" si="0"/>
        <v>0</v>
      </c>
    </row>
    <row r="73" spans="1:6" x14ac:dyDescent="0.2">
      <c r="A73" s="9"/>
      <c r="B73" s="11" t="s">
        <v>39</v>
      </c>
      <c r="C73" s="9" t="s">
        <v>26</v>
      </c>
      <c r="D73" s="9">
        <v>30</v>
      </c>
      <c r="E73" s="25"/>
      <c r="F73" s="25">
        <f t="shared" si="0"/>
        <v>0</v>
      </c>
    </row>
    <row r="74" spans="1:6" x14ac:dyDescent="0.2">
      <c r="A74" s="9"/>
      <c r="B74" s="11"/>
      <c r="C74" s="9"/>
      <c r="D74" s="9"/>
      <c r="E74" s="25"/>
      <c r="F74" s="25"/>
    </row>
    <row r="75" spans="1:6" x14ac:dyDescent="0.2">
      <c r="A75" s="9">
        <f>COUNT(A$4:A66)+1</f>
        <v>8</v>
      </c>
      <c r="B75" s="10" t="s">
        <v>44</v>
      </c>
      <c r="E75" s="26"/>
      <c r="F75" s="26"/>
    </row>
    <row r="76" spans="1:6" ht="30.75" customHeight="1" x14ac:dyDescent="0.2">
      <c r="A76" s="9"/>
      <c r="B76" s="11" t="s">
        <v>45</v>
      </c>
      <c r="C76" s="9"/>
      <c r="D76" s="9"/>
      <c r="E76" s="25"/>
      <c r="F76" s="25"/>
    </row>
    <row r="77" spans="1:6" x14ac:dyDescent="0.2">
      <c r="A77" s="9"/>
      <c r="B77" s="11" t="s">
        <v>46</v>
      </c>
      <c r="C77" s="8" t="s">
        <v>21</v>
      </c>
      <c r="D77" s="8">
        <v>0</v>
      </c>
      <c r="E77" s="25"/>
      <c r="F77" s="25">
        <f t="shared" ref="F77:F82" si="1">D77*E77</f>
        <v>0</v>
      </c>
    </row>
    <row r="78" spans="1:6" x14ac:dyDescent="0.2">
      <c r="A78" s="9"/>
      <c r="B78" s="11" t="s">
        <v>47</v>
      </c>
      <c r="C78" s="8" t="s">
        <v>21</v>
      </c>
      <c r="D78" s="8">
        <v>2</v>
      </c>
      <c r="E78" s="25"/>
      <c r="F78" s="25">
        <f t="shared" si="1"/>
        <v>0</v>
      </c>
    </row>
    <row r="79" spans="1:6" x14ac:dyDescent="0.2">
      <c r="A79" s="9"/>
      <c r="B79" s="11" t="s">
        <v>48</v>
      </c>
      <c r="C79" s="8" t="s">
        <v>21</v>
      </c>
      <c r="D79" s="8">
        <v>5</v>
      </c>
      <c r="E79" s="25"/>
      <c r="F79" s="25">
        <f t="shared" si="1"/>
        <v>0</v>
      </c>
    </row>
    <row r="80" spans="1:6" x14ac:dyDescent="0.2">
      <c r="A80" s="9"/>
      <c r="B80" s="11" t="s">
        <v>49</v>
      </c>
      <c r="C80" s="8" t="s">
        <v>21</v>
      </c>
      <c r="D80" s="8">
        <v>0</v>
      </c>
      <c r="E80" s="25"/>
      <c r="F80" s="25">
        <f t="shared" si="1"/>
        <v>0</v>
      </c>
    </row>
    <row r="81" spans="1:6" x14ac:dyDescent="0.2">
      <c r="A81" s="9"/>
      <c r="B81" s="11" t="s">
        <v>50</v>
      </c>
      <c r="C81" s="8" t="s">
        <v>21</v>
      </c>
      <c r="D81" s="8">
        <v>6</v>
      </c>
      <c r="E81" s="25"/>
      <c r="F81" s="25">
        <f t="shared" si="1"/>
        <v>0</v>
      </c>
    </row>
    <row r="82" spans="1:6" x14ac:dyDescent="0.2">
      <c r="A82" s="9"/>
      <c r="B82" s="11" t="s">
        <v>51</v>
      </c>
      <c r="C82" s="8" t="s">
        <v>21</v>
      </c>
      <c r="D82" s="8">
        <v>4</v>
      </c>
      <c r="E82" s="25"/>
      <c r="F82" s="25">
        <f t="shared" si="1"/>
        <v>0</v>
      </c>
    </row>
    <row r="83" spans="1:6" x14ac:dyDescent="0.2">
      <c r="A83" s="9"/>
      <c r="B83" s="11"/>
      <c r="E83" s="26"/>
      <c r="F83" s="26"/>
    </row>
    <row r="84" spans="1:6" x14ac:dyDescent="0.2">
      <c r="A84" s="9">
        <f>COUNT(A$4:A75)+1</f>
        <v>9</v>
      </c>
      <c r="B84" s="10" t="s">
        <v>53</v>
      </c>
      <c r="E84" s="26"/>
      <c r="F84" s="26"/>
    </row>
    <row r="85" spans="1:6" ht="119.25" customHeight="1" x14ac:dyDescent="0.2">
      <c r="A85" s="9"/>
      <c r="B85" s="11" t="s">
        <v>87</v>
      </c>
      <c r="E85" s="26"/>
      <c r="F85" s="26"/>
    </row>
    <row r="86" spans="1:6" x14ac:dyDescent="0.2">
      <c r="A86" s="9"/>
      <c r="B86" s="11" t="s">
        <v>54</v>
      </c>
      <c r="C86" s="8" t="s">
        <v>21</v>
      </c>
      <c r="D86" s="8">
        <v>1</v>
      </c>
      <c r="E86" s="25"/>
      <c r="F86" s="25">
        <f>D86*E86</f>
        <v>0</v>
      </c>
    </row>
    <row r="87" spans="1:6" x14ac:dyDescent="0.2">
      <c r="A87" s="9"/>
      <c r="B87" s="11" t="s">
        <v>70</v>
      </c>
      <c r="C87" s="8" t="s">
        <v>21</v>
      </c>
      <c r="D87" s="8">
        <v>1</v>
      </c>
      <c r="E87" s="25"/>
      <c r="F87" s="25">
        <f>D87*E87</f>
        <v>0</v>
      </c>
    </row>
    <row r="88" spans="1:6" x14ac:dyDescent="0.2">
      <c r="A88" s="9"/>
      <c r="B88" s="11"/>
      <c r="E88" s="25"/>
      <c r="F88" s="25"/>
    </row>
    <row r="89" spans="1:6" x14ac:dyDescent="0.2">
      <c r="A89" s="9">
        <f>COUNT(A$4:A88)+1</f>
        <v>10</v>
      </c>
      <c r="B89" s="10" t="s">
        <v>52</v>
      </c>
      <c r="E89" s="26"/>
      <c r="F89" s="26"/>
    </row>
    <row r="90" spans="1:6" ht="114.75" x14ac:dyDescent="0.2">
      <c r="A90" s="9"/>
      <c r="B90" s="11" t="s">
        <v>100</v>
      </c>
      <c r="C90" s="9" t="s">
        <v>22</v>
      </c>
      <c r="D90" s="9">
        <v>1</v>
      </c>
      <c r="E90" s="25"/>
      <c r="F90" s="25">
        <f>D90*E90</f>
        <v>0</v>
      </c>
    </row>
    <row r="91" spans="1:6" x14ac:dyDescent="0.2">
      <c r="A91" s="9"/>
      <c r="B91" s="11"/>
      <c r="E91" s="26"/>
      <c r="F91" s="26"/>
    </row>
    <row r="92" spans="1:6" x14ac:dyDescent="0.2">
      <c r="A92" s="9">
        <f>COUNT(A$4:A91)+1</f>
        <v>11</v>
      </c>
      <c r="B92" s="10" t="s">
        <v>91</v>
      </c>
      <c r="E92" s="25"/>
      <c r="F92" s="25"/>
    </row>
    <row r="93" spans="1:6" ht="68.25" customHeight="1" x14ac:dyDescent="0.2">
      <c r="A93" s="9"/>
      <c r="B93" s="11" t="s">
        <v>93</v>
      </c>
      <c r="E93" s="25"/>
      <c r="F93" s="25"/>
    </row>
    <row r="94" spans="1:6" x14ac:dyDescent="0.2">
      <c r="A94" s="9"/>
      <c r="B94" s="13" t="s">
        <v>92</v>
      </c>
      <c r="C94" s="9" t="s">
        <v>22</v>
      </c>
      <c r="D94" s="9">
        <v>1</v>
      </c>
      <c r="E94" s="25"/>
      <c r="F94" s="25">
        <f>D94*E94</f>
        <v>0</v>
      </c>
    </row>
    <row r="95" spans="1:6" x14ac:dyDescent="0.2">
      <c r="A95" s="9"/>
      <c r="B95" s="11"/>
      <c r="C95" s="9"/>
      <c r="D95" s="9"/>
      <c r="E95" s="25"/>
      <c r="F95" s="25"/>
    </row>
    <row r="96" spans="1:6" x14ac:dyDescent="0.2">
      <c r="A96" s="9">
        <f>COUNT(A$4:A95)+1</f>
        <v>12</v>
      </c>
      <c r="B96" s="10" t="s">
        <v>89</v>
      </c>
      <c r="C96" s="9" t="s">
        <v>21</v>
      </c>
      <c r="D96" s="9">
        <v>1</v>
      </c>
      <c r="E96" s="25"/>
      <c r="F96" s="25">
        <f>D96*E96</f>
        <v>0</v>
      </c>
    </row>
    <row r="97" spans="1:9" ht="30.75" customHeight="1" x14ac:dyDescent="0.2">
      <c r="A97" s="9"/>
      <c r="B97" s="11" t="s">
        <v>90</v>
      </c>
      <c r="E97" s="25"/>
      <c r="F97" s="25"/>
    </row>
    <row r="98" spans="1:9" x14ac:dyDescent="0.2">
      <c r="A98" s="9"/>
      <c r="B98" s="11"/>
      <c r="E98" s="25"/>
      <c r="F98" s="25"/>
    </row>
    <row r="99" spans="1:9" ht="13.9" customHeight="1" x14ac:dyDescent="0.2">
      <c r="A99" s="9">
        <f>COUNT(A$4:A98)+1</f>
        <v>13</v>
      </c>
      <c r="B99" s="13" t="s">
        <v>55</v>
      </c>
      <c r="C99" s="9" t="s">
        <v>21</v>
      </c>
      <c r="D99" s="9">
        <v>3</v>
      </c>
      <c r="E99" s="25"/>
      <c r="F99" s="25">
        <f>D99*E99</f>
        <v>0</v>
      </c>
      <c r="I99" s="19" t="s">
        <v>29</v>
      </c>
    </row>
    <row r="100" spans="1:9" ht="38.25" x14ac:dyDescent="0.2">
      <c r="A100" s="9"/>
      <c r="B100" s="11" t="s">
        <v>71</v>
      </c>
      <c r="C100" s="9"/>
      <c r="D100" s="9"/>
      <c r="E100" s="25"/>
      <c r="F100" s="25"/>
    </row>
    <row r="101" spans="1:9" x14ac:dyDescent="0.2">
      <c r="A101" s="9"/>
      <c r="B101" s="11"/>
      <c r="E101" s="25"/>
      <c r="F101" s="25"/>
    </row>
    <row r="102" spans="1:9" x14ac:dyDescent="0.2">
      <c r="A102" s="9">
        <f>COUNT(A$4:A101)+1</f>
        <v>14</v>
      </c>
      <c r="B102" s="13" t="s">
        <v>60</v>
      </c>
      <c r="E102" s="25"/>
      <c r="F102" s="25"/>
    </row>
    <row r="103" spans="1:9" ht="76.5" x14ac:dyDescent="0.2">
      <c r="A103" s="9"/>
      <c r="B103" s="11" t="s">
        <v>59</v>
      </c>
      <c r="E103" s="25"/>
      <c r="F103" s="25"/>
    </row>
    <row r="104" spans="1:9" x14ac:dyDescent="0.2">
      <c r="A104" s="9"/>
      <c r="B104" s="11"/>
      <c r="C104" s="9"/>
      <c r="D104" s="9"/>
      <c r="E104" s="25"/>
      <c r="F104" s="25"/>
    </row>
    <row r="105" spans="1:9" x14ac:dyDescent="0.2">
      <c r="A105" s="9"/>
      <c r="B105" s="11" t="s">
        <v>37</v>
      </c>
      <c r="C105" s="9" t="s">
        <v>26</v>
      </c>
      <c r="D105" s="9">
        <v>0</v>
      </c>
      <c r="E105" s="25"/>
      <c r="F105" s="25">
        <f t="shared" ref="F105:F111" si="2">D105*E105</f>
        <v>0</v>
      </c>
    </row>
    <row r="106" spans="1:9" x14ac:dyDescent="0.2">
      <c r="A106" s="9"/>
      <c r="B106" s="11" t="s">
        <v>36</v>
      </c>
      <c r="C106" s="9" t="s">
        <v>26</v>
      </c>
      <c r="D106" s="9">
        <v>0</v>
      </c>
      <c r="E106" s="25"/>
      <c r="F106" s="25">
        <f t="shared" si="2"/>
        <v>0</v>
      </c>
    </row>
    <row r="107" spans="1:9" x14ac:dyDescent="0.2">
      <c r="A107" s="9"/>
      <c r="B107" s="11" t="s">
        <v>42</v>
      </c>
      <c r="C107" s="9" t="s">
        <v>26</v>
      </c>
      <c r="D107" s="9">
        <v>0</v>
      </c>
      <c r="E107" s="25"/>
      <c r="F107" s="25">
        <f t="shared" si="2"/>
        <v>0</v>
      </c>
    </row>
    <row r="108" spans="1:9" x14ac:dyDescent="0.2">
      <c r="A108" s="9"/>
      <c r="B108" s="11" t="s">
        <v>41</v>
      </c>
      <c r="C108" s="9" t="s">
        <v>26</v>
      </c>
      <c r="D108" s="9">
        <v>0</v>
      </c>
      <c r="E108" s="25"/>
      <c r="F108" s="25">
        <f t="shared" si="2"/>
        <v>0</v>
      </c>
    </row>
    <row r="109" spans="1:9" x14ac:dyDescent="0.2">
      <c r="A109" s="9"/>
      <c r="B109" s="11" t="s">
        <v>40</v>
      </c>
      <c r="C109" s="9" t="s">
        <v>26</v>
      </c>
      <c r="D109" s="9">
        <v>0</v>
      </c>
      <c r="E109" s="25"/>
      <c r="F109" s="25">
        <f t="shared" si="2"/>
        <v>0</v>
      </c>
    </row>
    <row r="110" spans="1:9" x14ac:dyDescent="0.2">
      <c r="A110" s="9"/>
      <c r="B110" s="11" t="s">
        <v>38</v>
      </c>
      <c r="C110" s="9" t="s">
        <v>26</v>
      </c>
      <c r="D110" s="9">
        <v>12</v>
      </c>
      <c r="E110" s="25"/>
      <c r="F110" s="25">
        <f t="shared" si="2"/>
        <v>0</v>
      </c>
    </row>
    <row r="111" spans="1:9" x14ac:dyDescent="0.2">
      <c r="A111" s="9"/>
      <c r="B111" s="11" t="s">
        <v>39</v>
      </c>
      <c r="C111" s="9" t="s">
        <v>26</v>
      </c>
      <c r="D111" s="9">
        <v>0</v>
      </c>
      <c r="E111" s="25"/>
      <c r="F111" s="25">
        <f t="shared" si="2"/>
        <v>0</v>
      </c>
    </row>
    <row r="112" spans="1:9" x14ac:dyDescent="0.2">
      <c r="A112" s="9"/>
      <c r="B112" s="11"/>
      <c r="E112" s="25"/>
      <c r="F112" s="25"/>
    </row>
    <row r="113" spans="1:6" x14ac:dyDescent="0.2">
      <c r="A113" s="9">
        <f>COUNT(A$4:A112)+1</f>
        <v>15</v>
      </c>
      <c r="B113" s="13" t="s">
        <v>88</v>
      </c>
      <c r="C113" s="9" t="s">
        <v>22</v>
      </c>
      <c r="D113" s="9">
        <v>2</v>
      </c>
      <c r="E113" s="25"/>
      <c r="F113" s="25">
        <f>D113*E113</f>
        <v>0</v>
      </c>
    </row>
    <row r="114" spans="1:6" ht="29.25" customHeight="1" x14ac:dyDescent="0.2">
      <c r="A114" s="9"/>
      <c r="B114" s="11" t="s">
        <v>114</v>
      </c>
      <c r="E114" s="25"/>
      <c r="F114" s="25"/>
    </row>
    <row r="115" spans="1:6" x14ac:dyDescent="0.2">
      <c r="A115" s="9"/>
      <c r="B115" s="11"/>
      <c r="E115" s="25"/>
      <c r="F115" s="25"/>
    </row>
    <row r="116" spans="1:6" x14ac:dyDescent="0.2">
      <c r="A116" s="9"/>
      <c r="B116" s="11"/>
      <c r="E116" s="25"/>
      <c r="F116" s="25"/>
    </row>
    <row r="117" spans="1:6" x14ac:dyDescent="0.2">
      <c r="A117" s="9"/>
      <c r="B117" s="11"/>
      <c r="E117" s="25"/>
      <c r="F117" s="25"/>
    </row>
    <row r="118" spans="1:6" x14ac:dyDescent="0.2">
      <c r="A118" s="9"/>
      <c r="B118" s="11"/>
      <c r="E118" s="25"/>
      <c r="F118" s="25"/>
    </row>
    <row r="119" spans="1:6" x14ac:dyDescent="0.2">
      <c r="A119" s="9"/>
      <c r="B119" s="11"/>
      <c r="E119" s="25"/>
      <c r="F119" s="25"/>
    </row>
    <row r="120" spans="1:6" ht="25.5" x14ac:dyDescent="0.2">
      <c r="A120" s="9">
        <f>COUNT(A$4:A115)+1</f>
        <v>16</v>
      </c>
      <c r="B120" s="13" t="s">
        <v>61</v>
      </c>
    </row>
    <row r="121" spans="1:6" ht="260.25" customHeight="1" x14ac:dyDescent="0.2">
      <c r="A121" s="9"/>
      <c r="B121" s="11" t="s">
        <v>62</v>
      </c>
      <c r="E121" s="25"/>
      <c r="F121" s="25"/>
    </row>
    <row r="122" spans="1:6" x14ac:dyDescent="0.2">
      <c r="A122" s="9"/>
      <c r="B122" s="13" t="s">
        <v>95</v>
      </c>
      <c r="C122" s="9" t="s">
        <v>22</v>
      </c>
      <c r="D122" s="9">
        <v>1</v>
      </c>
      <c r="E122" s="25"/>
      <c r="F122" s="25">
        <f>D122*E122</f>
        <v>0</v>
      </c>
    </row>
    <row r="123" spans="1:6" x14ac:dyDescent="0.2">
      <c r="A123" s="9"/>
      <c r="B123" s="11"/>
      <c r="E123" s="25"/>
      <c r="F123" s="25"/>
    </row>
    <row r="124" spans="1:6" ht="28.9" customHeight="1" x14ac:dyDescent="0.2">
      <c r="A124" s="9">
        <f>COUNT(A$4:A123)+1</f>
        <v>17</v>
      </c>
      <c r="B124" s="13" t="s">
        <v>69</v>
      </c>
      <c r="E124" s="25"/>
      <c r="F124" s="25"/>
    </row>
    <row r="125" spans="1:6" ht="59.25" customHeight="1" x14ac:dyDescent="0.2">
      <c r="A125" s="9"/>
      <c r="B125" s="11" t="s">
        <v>63</v>
      </c>
      <c r="E125" s="25"/>
      <c r="F125" s="25"/>
    </row>
    <row r="126" spans="1:6" x14ac:dyDescent="0.2">
      <c r="A126" s="9"/>
      <c r="B126" s="11" t="s">
        <v>64</v>
      </c>
      <c r="C126" s="9" t="s">
        <v>26</v>
      </c>
      <c r="D126" s="9">
        <v>0</v>
      </c>
      <c r="E126" s="25"/>
      <c r="F126" s="25">
        <f>D126*E126</f>
        <v>0</v>
      </c>
    </row>
    <row r="127" spans="1:6" x14ac:dyDescent="0.2">
      <c r="A127" s="9"/>
      <c r="B127" s="11" t="s">
        <v>65</v>
      </c>
      <c r="C127" s="9" t="s">
        <v>26</v>
      </c>
      <c r="D127" s="9">
        <v>0</v>
      </c>
      <c r="E127" s="25"/>
      <c r="F127" s="25">
        <f>D127*E127</f>
        <v>0</v>
      </c>
    </row>
    <row r="128" spans="1:6" x14ac:dyDescent="0.2">
      <c r="A128" s="9"/>
      <c r="B128" s="11" t="s">
        <v>66</v>
      </c>
      <c r="C128" s="9" t="s">
        <v>26</v>
      </c>
      <c r="D128" s="9">
        <v>0</v>
      </c>
      <c r="E128" s="25"/>
      <c r="F128" s="25">
        <f>D128*E128</f>
        <v>0</v>
      </c>
    </row>
    <row r="129" spans="1:6" x14ac:dyDescent="0.2">
      <c r="A129" s="9"/>
      <c r="B129" s="11" t="s">
        <v>67</v>
      </c>
      <c r="C129" s="9" t="s">
        <v>26</v>
      </c>
      <c r="D129" s="9">
        <v>30</v>
      </c>
      <c r="E129" s="25"/>
      <c r="F129" s="25">
        <f>D129*E129</f>
        <v>0</v>
      </c>
    </row>
    <row r="130" spans="1:6" x14ac:dyDescent="0.2">
      <c r="A130" s="9"/>
      <c r="B130" s="11" t="s">
        <v>68</v>
      </c>
      <c r="C130" s="9" t="s">
        <v>26</v>
      </c>
      <c r="D130" s="9">
        <v>45</v>
      </c>
      <c r="E130" s="25"/>
      <c r="F130" s="25">
        <f>D130*E130</f>
        <v>0</v>
      </c>
    </row>
    <row r="131" spans="1:6" x14ac:dyDescent="0.2">
      <c r="A131" s="9"/>
      <c r="B131" s="11"/>
      <c r="E131" s="25"/>
      <c r="F131" s="25"/>
    </row>
    <row r="132" spans="1:6" x14ac:dyDescent="0.2">
      <c r="A132" s="9">
        <f>COUNT(A$4:A131)+1</f>
        <v>18</v>
      </c>
      <c r="B132" s="33" t="s">
        <v>24</v>
      </c>
      <c r="C132" s="9" t="s">
        <v>21</v>
      </c>
      <c r="D132" s="9">
        <v>2</v>
      </c>
      <c r="E132" s="25"/>
      <c r="F132" s="25">
        <f>D132*E132</f>
        <v>0</v>
      </c>
    </row>
    <row r="133" spans="1:6" x14ac:dyDescent="0.2">
      <c r="A133" s="9"/>
      <c r="B133" s="31" t="s">
        <v>76</v>
      </c>
      <c r="E133" s="25"/>
      <c r="F133" s="25"/>
    </row>
    <row r="134" spans="1:6" x14ac:dyDescent="0.2">
      <c r="A134" s="9"/>
      <c r="B134" s="31"/>
      <c r="E134" s="25"/>
      <c r="F134" s="25"/>
    </row>
    <row r="135" spans="1:6" x14ac:dyDescent="0.2">
      <c r="A135" s="9">
        <f>COUNT(A$4:A133)+1</f>
        <v>19</v>
      </c>
      <c r="B135" s="33" t="s">
        <v>25</v>
      </c>
      <c r="C135" s="9" t="s">
        <v>21</v>
      </c>
      <c r="D135" s="9">
        <v>2</v>
      </c>
      <c r="E135" s="25"/>
      <c r="F135" s="25">
        <f>D135*E135</f>
        <v>0</v>
      </c>
    </row>
    <row r="136" spans="1:6" x14ac:dyDescent="0.2">
      <c r="A136" s="9"/>
      <c r="B136" s="11" t="s">
        <v>77</v>
      </c>
      <c r="E136" s="25"/>
      <c r="F136" s="25"/>
    </row>
    <row r="137" spans="1:6" x14ac:dyDescent="0.2">
      <c r="A137" s="9"/>
      <c r="B137" s="13"/>
      <c r="E137" s="25"/>
      <c r="F137" s="25"/>
    </row>
    <row r="138" spans="1:6" x14ac:dyDescent="0.2">
      <c r="A138" s="9">
        <f>COUNT(A$4:A137)+1</f>
        <v>20</v>
      </c>
      <c r="B138" s="13" t="s">
        <v>23</v>
      </c>
      <c r="C138" s="9" t="s">
        <v>22</v>
      </c>
      <c r="D138" s="9">
        <v>1</v>
      </c>
      <c r="E138" s="25"/>
      <c r="F138" s="25">
        <f>D138*E138</f>
        <v>0</v>
      </c>
    </row>
    <row r="139" spans="1:6" x14ac:dyDescent="0.2">
      <c r="A139" s="9"/>
      <c r="B139" s="12"/>
      <c r="C139" s="9"/>
      <c r="D139" s="9"/>
      <c r="E139" s="25"/>
      <c r="F139" s="25"/>
    </row>
    <row r="140" spans="1:6" x14ac:dyDescent="0.2">
      <c r="A140" s="9">
        <f>COUNT(A$4:A139)+1</f>
        <v>21</v>
      </c>
      <c r="B140" s="13" t="s">
        <v>28</v>
      </c>
      <c r="C140" s="9" t="s">
        <v>22</v>
      </c>
      <c r="D140" s="9">
        <v>1</v>
      </c>
      <c r="E140" s="25"/>
      <c r="F140" s="25">
        <f>D140*E140</f>
        <v>0</v>
      </c>
    </row>
    <row r="141" spans="1:6" x14ac:dyDescent="0.2">
      <c r="A141" s="9"/>
      <c r="B141" s="13"/>
      <c r="C141" s="9"/>
      <c r="D141" s="9"/>
      <c r="E141" s="25"/>
      <c r="F141" s="25"/>
    </row>
    <row r="142" spans="1:6" x14ac:dyDescent="0.2">
      <c r="A142" s="9">
        <f>COUNT(A$4:A140)+1</f>
        <v>22</v>
      </c>
      <c r="B142" s="13" t="s">
        <v>27</v>
      </c>
      <c r="C142" s="9" t="s">
        <v>22</v>
      </c>
      <c r="D142" s="9">
        <v>1</v>
      </c>
      <c r="E142" s="25"/>
      <c r="F142" s="25">
        <f>D142*E142</f>
        <v>0</v>
      </c>
    </row>
    <row r="143" spans="1:6" x14ac:dyDescent="0.2">
      <c r="A143" s="9"/>
      <c r="B143" s="13"/>
      <c r="C143" s="9"/>
      <c r="D143" s="9"/>
      <c r="E143" s="25"/>
      <c r="F143" s="25"/>
    </row>
    <row r="144" spans="1:6" x14ac:dyDescent="0.2">
      <c r="A144" s="9">
        <f>COUNT(A$4:A143)+1</f>
        <v>23</v>
      </c>
      <c r="B144" s="13" t="s">
        <v>83</v>
      </c>
      <c r="C144" s="9" t="s">
        <v>22</v>
      </c>
      <c r="D144" s="9">
        <v>1</v>
      </c>
      <c r="E144" s="25"/>
      <c r="F144" s="25">
        <f>D144*E144</f>
        <v>0</v>
      </c>
    </row>
    <row r="145" spans="1:9" x14ac:dyDescent="0.2">
      <c r="A145" s="9"/>
      <c r="B145" s="11"/>
      <c r="C145" s="9"/>
      <c r="D145" s="9"/>
      <c r="E145" s="25"/>
      <c r="F145" s="25"/>
    </row>
    <row r="146" spans="1:9" ht="44.25" customHeight="1" x14ac:dyDescent="0.2">
      <c r="A146" s="9">
        <f>COUNT(A$4:A145)+1</f>
        <v>24</v>
      </c>
      <c r="B146" s="13" t="s">
        <v>96</v>
      </c>
      <c r="C146" s="9" t="s">
        <v>22</v>
      </c>
      <c r="D146" s="9">
        <v>1</v>
      </c>
      <c r="E146" s="25"/>
      <c r="F146" s="25">
        <f>D146*E146</f>
        <v>0</v>
      </c>
    </row>
    <row r="147" spans="1:9" x14ac:dyDescent="0.2">
      <c r="A147" s="9"/>
      <c r="B147" s="11"/>
      <c r="C147" s="9"/>
      <c r="D147" s="9"/>
      <c r="E147" s="25"/>
      <c r="F147" s="25"/>
    </row>
    <row r="148" spans="1:9" x14ac:dyDescent="0.2">
      <c r="A148" s="9"/>
      <c r="B148" s="11"/>
      <c r="C148" s="9"/>
      <c r="D148" s="9"/>
      <c r="E148" s="25"/>
      <c r="F148" s="25"/>
    </row>
    <row r="149" spans="1:9" x14ac:dyDescent="0.2">
      <c r="A149" s="9"/>
      <c r="B149" s="11"/>
      <c r="C149" s="9"/>
      <c r="D149" s="9"/>
      <c r="E149" s="25"/>
      <c r="F149" s="25"/>
    </row>
    <row r="150" spans="1:9" x14ac:dyDescent="0.2">
      <c r="A150" s="9">
        <f>COUNT(A$4:A147)+1</f>
        <v>25</v>
      </c>
      <c r="B150" s="13" t="s">
        <v>84</v>
      </c>
      <c r="C150" s="9" t="s">
        <v>22</v>
      </c>
      <c r="D150" s="9">
        <v>1</v>
      </c>
      <c r="E150" s="25"/>
      <c r="F150" s="25">
        <f>D150*E150</f>
        <v>0</v>
      </c>
      <c r="H150" s="20"/>
      <c r="I150" s="19"/>
    </row>
    <row r="151" spans="1:9" ht="66.75" customHeight="1" x14ac:dyDescent="0.2">
      <c r="A151" s="9"/>
      <c r="B151" s="11" t="s">
        <v>85</v>
      </c>
      <c r="C151" s="9"/>
      <c r="D151" s="9"/>
      <c r="E151" s="25"/>
      <c r="F151" s="25"/>
      <c r="H151" s="20"/>
      <c r="I151" s="19"/>
    </row>
    <row r="152" spans="1:9" x14ac:dyDescent="0.2">
      <c r="A152" s="9"/>
      <c r="B152" s="13"/>
      <c r="C152" s="9"/>
      <c r="D152" s="9"/>
      <c r="E152" s="25"/>
      <c r="F152" s="25"/>
      <c r="H152" s="20"/>
      <c r="I152" s="19"/>
    </row>
    <row r="153" spans="1:9" x14ac:dyDescent="0.2">
      <c r="A153" s="9">
        <f>COUNT(A$4:A152)+1</f>
        <v>26</v>
      </c>
      <c r="B153" s="13" t="s">
        <v>86</v>
      </c>
      <c r="C153" s="9" t="s">
        <v>22</v>
      </c>
      <c r="D153" s="9">
        <v>1</v>
      </c>
      <c r="E153" s="25"/>
      <c r="F153" s="25">
        <f>D153*E153</f>
        <v>0</v>
      </c>
    </row>
    <row r="154" spans="1:9" x14ac:dyDescent="0.2">
      <c r="A154" s="9"/>
      <c r="B154" s="13"/>
      <c r="C154" s="9"/>
      <c r="D154" s="9"/>
      <c r="E154" s="25"/>
      <c r="F154" s="25"/>
    </row>
    <row r="155" spans="1:9" ht="28.5" customHeight="1" x14ac:dyDescent="0.2">
      <c r="A155" s="9">
        <f>COUNT(A$4:A154)+1</f>
        <v>27</v>
      </c>
      <c r="B155" s="13" t="s">
        <v>94</v>
      </c>
      <c r="C155" s="9" t="s">
        <v>22</v>
      </c>
      <c r="D155" s="9">
        <v>1</v>
      </c>
      <c r="E155" s="25"/>
      <c r="F155" s="25">
        <f>D155*E155</f>
        <v>0</v>
      </c>
      <c r="I155" s="19" t="s">
        <v>30</v>
      </c>
    </row>
    <row r="156" spans="1:9" x14ac:dyDescent="0.2">
      <c r="A156" s="9"/>
      <c r="B156" s="13"/>
      <c r="C156" s="9"/>
      <c r="D156" s="9"/>
      <c r="E156" s="25"/>
      <c r="F156" s="25"/>
      <c r="I156" s="19"/>
    </row>
    <row r="157" spans="1:9" x14ac:dyDescent="0.2">
      <c r="A157" s="9">
        <f>COUNT(A$4:A156)+1</f>
        <v>28</v>
      </c>
      <c r="B157" s="13" t="s">
        <v>97</v>
      </c>
      <c r="C157" s="9" t="s">
        <v>22</v>
      </c>
      <c r="D157" s="9">
        <v>1</v>
      </c>
      <c r="E157" s="25"/>
      <c r="F157" s="25">
        <f>D157*E157</f>
        <v>0</v>
      </c>
      <c r="I157" s="19"/>
    </row>
    <row r="158" spans="1:9" x14ac:dyDescent="0.2">
      <c r="A158" s="9"/>
      <c r="B158" s="13"/>
      <c r="C158" s="9"/>
      <c r="D158" s="9"/>
      <c r="E158" s="25"/>
      <c r="F158" s="25"/>
      <c r="I158" s="19"/>
    </row>
    <row r="159" spans="1:9" x14ac:dyDescent="0.2">
      <c r="A159" s="9">
        <f>COUNT(A$4:A158)+1</f>
        <v>29</v>
      </c>
      <c r="B159" s="13" t="s">
        <v>98</v>
      </c>
      <c r="C159" s="9" t="s">
        <v>99</v>
      </c>
      <c r="D159" s="9">
        <v>10</v>
      </c>
      <c r="E159" s="25"/>
      <c r="F159" s="25">
        <f>SUM(F41:F158)*D159%</f>
        <v>0</v>
      </c>
      <c r="I159" s="19"/>
    </row>
    <row r="160" spans="1:9" x14ac:dyDescent="0.2">
      <c r="A160" s="9"/>
      <c r="B160" s="12"/>
      <c r="C160" s="9"/>
      <c r="D160" s="9"/>
      <c r="E160" s="9"/>
      <c r="F160" s="9"/>
    </row>
    <row r="161" spans="1:6" x14ac:dyDescent="0.2">
      <c r="A161" s="14"/>
      <c r="B161" s="15" t="s">
        <v>9</v>
      </c>
      <c r="C161" s="14"/>
      <c r="D161" s="14"/>
      <c r="E161" s="14"/>
      <c r="F161" s="27">
        <f>SUM(F4:F160)</f>
        <v>0</v>
      </c>
    </row>
  </sheetData>
  <pageMargins left="0.70866141732283472" right="0.70866141732283472" top="1.3385826771653544" bottom="0.74803149606299213" header="0.31496062992125984" footer="0.31496062992125984"/>
  <pageSetup paperSize="9" scale="89" orientation="portrait" r:id="rId1"/>
  <headerFooter>
    <oddHeader>&amp;C&amp;G</oddHeader>
    <oddFooter>&amp;C&amp;P/&amp;N</oddFooter>
  </headerFooter>
  <rowBreaks count="3" manualBreakCount="3">
    <brk id="58" max="16383" man="1"/>
    <brk id="90" max="5" man="1"/>
    <brk id="118" max="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Rekapitulacija</vt:lpstr>
      <vt:lpstr>TSV</vt:lpstr>
      <vt:lpstr>TSV!Področje_tiskanja</vt:lpstr>
      <vt:lpstr>TSV!Tiskanje_naslovov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Srečko KRENKER</dc:creator>
  <cp:lastModifiedBy>Miha DIMNIK</cp:lastModifiedBy>
  <cp:lastPrinted>2026-04-03T05:50:36Z</cp:lastPrinted>
  <dcterms:created xsi:type="dcterms:W3CDTF">2025-09-22T12:50:47Z</dcterms:created>
  <dcterms:modified xsi:type="dcterms:W3CDTF">2026-04-03T10:37:08Z</dcterms:modified>
</cp:coreProperties>
</file>